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50" windowWidth="15450" windowHeight="11010" firstSheet="8" activeTab="11"/>
  </bookViews>
  <sheets>
    <sheet name="INSTRUCTIONS" sheetId="7" r:id="rId1"/>
    <sheet name="Y1 Reading KPIs" sheetId="1" r:id="rId2"/>
    <sheet name="Y1 Writing KPIs" sheetId="13" r:id="rId3"/>
    <sheet name="Y2 Reading KPIs" sheetId="9" r:id="rId4"/>
    <sheet name="Y2 Writing KPIs" sheetId="14" r:id="rId5"/>
    <sheet name="Y3 Reading KPIs" sheetId="8" r:id="rId6"/>
    <sheet name="Y3 Writing KPIs" sheetId="15" r:id="rId7"/>
    <sheet name="Y4 Reading KPIs" sheetId="10" r:id="rId8"/>
    <sheet name="Y4 Writing KPIs" sheetId="16" r:id="rId9"/>
    <sheet name="Y5 Reading KPIs" sheetId="11" r:id="rId10"/>
    <sheet name="Y5 Writing KPIs" sheetId="17" r:id="rId11"/>
    <sheet name="Y6 Reading KPIs" sheetId="12" r:id="rId12"/>
    <sheet name="Y6 Writing KPIs" sheetId="18" r:id="rId13"/>
  </sheets>
  <definedNames>
    <definedName name="_xlnm.Print_Area" localSheetId="1">'Y1 Reading KPIs'!$A$1:$Y$85</definedName>
    <definedName name="_xlnm.Print_Area" localSheetId="2">'Y1 Writing KPIs'!$A$1:$P$87</definedName>
    <definedName name="_xlnm.Print_Area" localSheetId="3">'Y2 Reading KPIs'!$A$1:$AB$88</definedName>
    <definedName name="_xlnm.Print_Area" localSheetId="4">'Y2 Writing KPIs'!$A$1:$T$81</definedName>
    <definedName name="_xlnm.Print_Area" localSheetId="5">'Y3 Reading KPIs'!$A$1:$R$82</definedName>
    <definedName name="_xlnm.Print_Area" localSheetId="6">'Y3 Writing KPIs'!$A$1:$T$81</definedName>
    <definedName name="_xlnm.Print_Area" localSheetId="7">'Y4 Reading KPIs'!$A$1:$T$84</definedName>
    <definedName name="_xlnm.Print_Area" localSheetId="8">'Y4 Writing KPIs'!$A$1:$R$81</definedName>
    <definedName name="_xlnm.Print_Area" localSheetId="9">'Y5 Reading KPIs'!$A$1:$T$86</definedName>
    <definedName name="_xlnm.Print_Area" localSheetId="10">'Y5 Writing KPIs'!$A$1:$W$81</definedName>
    <definedName name="_xlnm.Print_Area" localSheetId="11">'Y6 Reading KPIs'!$A$1:$S$78</definedName>
    <definedName name="_xlnm.Print_Area" localSheetId="12">'Y6 Writing KPIs'!$A$1:$V$92</definedName>
  </definedNames>
  <calcPr calcId="145621"/>
</workbook>
</file>

<file path=xl/calcChain.xml><?xml version="1.0" encoding="utf-8"?>
<calcChain xmlns="http://schemas.openxmlformats.org/spreadsheetml/2006/main">
  <c r="S12" i="12" l="1"/>
  <c r="S13" i="12"/>
  <c r="S14" i="12"/>
  <c r="S15" i="12"/>
  <c r="S16" i="12"/>
  <c r="S17" i="12"/>
  <c r="S18" i="12"/>
  <c r="S19" i="12"/>
  <c r="S20" i="12"/>
  <c r="S21" i="12"/>
  <c r="S22" i="12"/>
  <c r="S23" i="12"/>
  <c r="S24" i="12"/>
  <c r="S25" i="12"/>
  <c r="S26" i="12"/>
  <c r="S27" i="12"/>
  <c r="S28" i="12"/>
  <c r="S29" i="12"/>
  <c r="S30" i="12"/>
  <c r="S31" i="12"/>
  <c r="S32" i="12"/>
  <c r="S33" i="12"/>
  <c r="S34" i="12"/>
  <c r="S35" i="12"/>
  <c r="S36" i="12"/>
  <c r="S37" i="12"/>
  <c r="S38" i="12"/>
  <c r="S39" i="12"/>
  <c r="S40" i="12"/>
  <c r="S41" i="12"/>
  <c r="S42" i="12"/>
  <c r="S43" i="12"/>
  <c r="S44" i="12"/>
  <c r="S45" i="12"/>
  <c r="Q12" i="12"/>
  <c r="Q13" i="12"/>
  <c r="Q14" i="12"/>
  <c r="Q15" i="12"/>
  <c r="Q16" i="12"/>
  <c r="Q17" i="12"/>
  <c r="Q18" i="12"/>
  <c r="Q19" i="12"/>
  <c r="Q20" i="12"/>
  <c r="Q21" i="12"/>
  <c r="Q22" i="12"/>
  <c r="Q23" i="12"/>
  <c r="Q24" i="12"/>
  <c r="Q25" i="12"/>
  <c r="Q26" i="12"/>
  <c r="Q27" i="12"/>
  <c r="Q28" i="12"/>
  <c r="Q29" i="12"/>
  <c r="Q30" i="12"/>
  <c r="Q31" i="12"/>
  <c r="Q32" i="12"/>
  <c r="Q33" i="12"/>
  <c r="Q34" i="12"/>
  <c r="Q35" i="12"/>
  <c r="Q36" i="12"/>
  <c r="Q37" i="12"/>
  <c r="Q38" i="12"/>
  <c r="Q39" i="12"/>
  <c r="Q40" i="12"/>
  <c r="Q41" i="12"/>
  <c r="Q42" i="12"/>
  <c r="Q43" i="12"/>
  <c r="Q44" i="12"/>
  <c r="Q45"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N12" i="12"/>
  <c r="N13" i="12"/>
  <c r="N14" i="12"/>
  <c r="N15" i="12"/>
  <c r="N16" i="12"/>
  <c r="N17" i="12"/>
  <c r="N18" i="12"/>
  <c r="N19" i="12"/>
  <c r="N20" i="12"/>
  <c r="N21" i="12"/>
  <c r="N22" i="12"/>
  <c r="N23" i="12"/>
  <c r="N24" i="12"/>
  <c r="N25" i="12"/>
  <c r="N26" i="12"/>
  <c r="N27" i="12"/>
  <c r="N28" i="12"/>
  <c r="N29" i="12"/>
  <c r="N30" i="12"/>
  <c r="N31" i="12"/>
  <c r="N32" i="12"/>
  <c r="N33" i="12"/>
  <c r="N34" i="12"/>
  <c r="N35" i="12"/>
  <c r="N36" i="12"/>
  <c r="N37" i="12"/>
  <c r="N38" i="12"/>
  <c r="N39" i="12"/>
  <c r="N40" i="12"/>
  <c r="N41" i="12"/>
  <c r="N42" i="12"/>
  <c r="N43" i="12"/>
  <c r="N44" i="12"/>
  <c r="N45" i="12"/>
  <c r="S11" i="12"/>
  <c r="Q11" i="12"/>
  <c r="P11" i="12"/>
  <c r="O11" i="12"/>
  <c r="N11" i="12"/>
  <c r="T12" i="11"/>
  <c r="T13" i="11"/>
  <c r="T14" i="11"/>
  <c r="T15" i="11"/>
  <c r="T16" i="11"/>
  <c r="T17" i="11"/>
  <c r="T18" i="11"/>
  <c r="T19" i="11"/>
  <c r="T20" i="11"/>
  <c r="T21" i="11"/>
  <c r="T22" i="11"/>
  <c r="T23" i="11"/>
  <c r="T24" i="11"/>
  <c r="T25" i="11"/>
  <c r="T26" i="11"/>
  <c r="T27" i="11"/>
  <c r="T28" i="11"/>
  <c r="T29" i="11"/>
  <c r="T30" i="11"/>
  <c r="T31" i="11"/>
  <c r="T32" i="11"/>
  <c r="T33" i="11"/>
  <c r="T34" i="11"/>
  <c r="T35" i="11"/>
  <c r="T36" i="11"/>
  <c r="T37" i="11"/>
  <c r="T38" i="11"/>
  <c r="T39" i="11"/>
  <c r="T40" i="11"/>
  <c r="T41" i="11"/>
  <c r="T42" i="11"/>
  <c r="T43" i="11"/>
  <c r="T44" i="11"/>
  <c r="T45" i="11"/>
  <c r="T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P12" i="11"/>
  <c r="P13" i="11"/>
  <c r="P14" i="11"/>
  <c r="P15" i="11"/>
  <c r="P16" i="11"/>
  <c r="P17" i="11"/>
  <c r="P18" i="11"/>
  <c r="P19" i="11"/>
  <c r="P20" i="11"/>
  <c r="P21" i="11"/>
  <c r="P22" i="11"/>
  <c r="P23" i="11"/>
  <c r="P24" i="11"/>
  <c r="P25" i="11"/>
  <c r="P26" i="11"/>
  <c r="P27" i="11"/>
  <c r="P28" i="11"/>
  <c r="P29" i="11"/>
  <c r="P30" i="11"/>
  <c r="P31" i="11"/>
  <c r="P32" i="11"/>
  <c r="P33" i="11"/>
  <c r="P34" i="11"/>
  <c r="P35" i="11"/>
  <c r="P36" i="11"/>
  <c r="P37" i="11"/>
  <c r="P38" i="11"/>
  <c r="P39" i="11"/>
  <c r="P40" i="11"/>
  <c r="P41" i="11"/>
  <c r="P42" i="11"/>
  <c r="P43" i="11"/>
  <c r="P44" i="11"/>
  <c r="P45"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R11" i="11"/>
  <c r="Q11" i="11"/>
  <c r="P11" i="11"/>
  <c r="O11" i="11"/>
  <c r="R12" i="10"/>
  <c r="R13" i="10"/>
  <c r="R14" i="10"/>
  <c r="R15" i="10"/>
  <c r="R16" i="10"/>
  <c r="R17" i="10"/>
  <c r="R18" i="10"/>
  <c r="R19" i="10"/>
  <c r="R20" i="10"/>
  <c r="R21" i="10"/>
  <c r="R22" i="10"/>
  <c r="R23" i="10"/>
  <c r="R24" i="10"/>
  <c r="R25" i="10"/>
  <c r="R26" i="10"/>
  <c r="R27" i="10"/>
  <c r="R28" i="10"/>
  <c r="R29" i="10"/>
  <c r="R30" i="10"/>
  <c r="R31" i="10"/>
  <c r="R32" i="10"/>
  <c r="R33" i="10"/>
  <c r="R34" i="10"/>
  <c r="R35" i="10"/>
  <c r="R36" i="10"/>
  <c r="R37" i="10"/>
  <c r="R38" i="10"/>
  <c r="R39" i="10"/>
  <c r="R40" i="10"/>
  <c r="R41" i="10"/>
  <c r="R42" i="10"/>
  <c r="R43" i="10"/>
  <c r="R44" i="10"/>
  <c r="R45" i="10"/>
  <c r="Q12" i="10"/>
  <c r="Q13" i="10"/>
  <c r="Q14" i="10"/>
  <c r="Q15" i="10"/>
  <c r="Q16" i="10"/>
  <c r="Q17" i="10"/>
  <c r="Q18" i="10"/>
  <c r="Q19" i="10"/>
  <c r="Q20" i="10"/>
  <c r="Q21" i="10"/>
  <c r="Q22" i="10"/>
  <c r="Q23" i="10"/>
  <c r="Q24" i="10"/>
  <c r="Q25" i="10"/>
  <c r="Q26" i="10"/>
  <c r="Q27" i="10"/>
  <c r="Q28" i="10"/>
  <c r="Q29" i="10"/>
  <c r="Q30" i="10"/>
  <c r="Q31" i="10"/>
  <c r="Q32" i="10"/>
  <c r="Q33" i="10"/>
  <c r="Q34" i="10"/>
  <c r="Q35" i="10"/>
  <c r="Q36" i="10"/>
  <c r="Q37" i="10"/>
  <c r="Q38" i="10"/>
  <c r="Q39" i="10"/>
  <c r="Q40" i="10"/>
  <c r="Q41" i="10"/>
  <c r="Q42" i="10"/>
  <c r="Q43" i="10"/>
  <c r="Q44" i="10"/>
  <c r="Q45" i="10"/>
  <c r="P12" i="10"/>
  <c r="P13" i="10"/>
  <c r="P14" i="10"/>
  <c r="P15" i="10"/>
  <c r="P16" i="10"/>
  <c r="P17" i="10"/>
  <c r="P18" i="10"/>
  <c r="P19" i="10"/>
  <c r="P20" i="10"/>
  <c r="P21" i="10"/>
  <c r="P22" i="10"/>
  <c r="P23" i="10"/>
  <c r="P24" i="10"/>
  <c r="P25" i="10"/>
  <c r="P26" i="10"/>
  <c r="P27" i="10"/>
  <c r="P28" i="10"/>
  <c r="P29" i="10"/>
  <c r="P30" i="10"/>
  <c r="P31" i="10"/>
  <c r="P32" i="10"/>
  <c r="P33" i="10"/>
  <c r="P34" i="10"/>
  <c r="P35" i="10"/>
  <c r="P36" i="10"/>
  <c r="P37" i="10"/>
  <c r="P38" i="10"/>
  <c r="P39" i="10"/>
  <c r="P40" i="10"/>
  <c r="P41" i="10"/>
  <c r="P42" i="10"/>
  <c r="P43" i="10"/>
  <c r="P44" i="10"/>
  <c r="P45" i="10"/>
  <c r="O12" i="10"/>
  <c r="O13" i="10"/>
  <c r="O14" i="10"/>
  <c r="O15" i="10"/>
  <c r="O16" i="10"/>
  <c r="O17" i="10"/>
  <c r="O18" i="10"/>
  <c r="O19" i="10"/>
  <c r="O20" i="10"/>
  <c r="O21" i="10"/>
  <c r="O22" i="10"/>
  <c r="O23" i="10"/>
  <c r="O24" i="10"/>
  <c r="O25" i="10"/>
  <c r="O26" i="10"/>
  <c r="O27" i="10"/>
  <c r="O28" i="10"/>
  <c r="O29" i="10"/>
  <c r="O30" i="10"/>
  <c r="O31" i="10"/>
  <c r="O32" i="10"/>
  <c r="O33" i="10"/>
  <c r="O34" i="10"/>
  <c r="O35" i="10"/>
  <c r="O36" i="10"/>
  <c r="O37" i="10"/>
  <c r="O38" i="10"/>
  <c r="O39" i="10"/>
  <c r="O40" i="10"/>
  <c r="O41" i="10"/>
  <c r="O42" i="10"/>
  <c r="O43" i="10"/>
  <c r="O44" i="10"/>
  <c r="O45" i="10"/>
  <c r="R11" i="10"/>
  <c r="P11" i="10"/>
  <c r="O11" i="10"/>
  <c r="R12" i="8"/>
  <c r="R13" i="8"/>
  <c r="R14" i="8"/>
  <c r="R15" i="8"/>
  <c r="R16" i="8"/>
  <c r="R17" i="8"/>
  <c r="R18" i="8"/>
  <c r="R19" i="8"/>
  <c r="R20" i="8"/>
  <c r="R21" i="8"/>
  <c r="R22" i="8"/>
  <c r="R23" i="8"/>
  <c r="R24" i="8"/>
  <c r="R25" i="8"/>
  <c r="R26" i="8"/>
  <c r="R27" i="8"/>
  <c r="R28" i="8"/>
  <c r="R29" i="8"/>
  <c r="R30" i="8"/>
  <c r="R31" i="8"/>
  <c r="R32" i="8"/>
  <c r="R33" i="8"/>
  <c r="R34" i="8"/>
  <c r="R35" i="8"/>
  <c r="R36" i="8"/>
  <c r="R37" i="8"/>
  <c r="R38" i="8"/>
  <c r="R39" i="8"/>
  <c r="R40" i="8"/>
  <c r="R41" i="8"/>
  <c r="R42" i="8"/>
  <c r="R43" i="8"/>
  <c r="R44" i="8"/>
  <c r="R45" i="8"/>
  <c r="R11" i="8"/>
  <c r="P12" i="8"/>
  <c r="P13" i="8"/>
  <c r="Q13" i="8" s="1"/>
  <c r="P14" i="8"/>
  <c r="P15" i="8"/>
  <c r="Q15" i="8" s="1"/>
  <c r="P16" i="8"/>
  <c r="P17" i="8"/>
  <c r="Q17" i="8" s="1"/>
  <c r="P18" i="8"/>
  <c r="P19" i="8"/>
  <c r="Q19" i="8" s="1"/>
  <c r="P20" i="8"/>
  <c r="P21" i="8"/>
  <c r="Q21" i="8" s="1"/>
  <c r="P22" i="8"/>
  <c r="P23" i="8"/>
  <c r="Q23" i="8" s="1"/>
  <c r="P24" i="8"/>
  <c r="P25" i="8"/>
  <c r="Q25" i="8" s="1"/>
  <c r="P26" i="8"/>
  <c r="P27" i="8"/>
  <c r="Q27" i="8" s="1"/>
  <c r="P28" i="8"/>
  <c r="P29" i="8"/>
  <c r="Q29" i="8" s="1"/>
  <c r="P30" i="8"/>
  <c r="P31" i="8"/>
  <c r="Q31" i="8" s="1"/>
  <c r="P32" i="8"/>
  <c r="P33" i="8"/>
  <c r="Q33" i="8" s="1"/>
  <c r="P34" i="8"/>
  <c r="P35" i="8"/>
  <c r="Q35" i="8" s="1"/>
  <c r="P36" i="8"/>
  <c r="P37" i="8"/>
  <c r="Q37" i="8" s="1"/>
  <c r="P38" i="8"/>
  <c r="P39" i="8"/>
  <c r="Q39" i="8" s="1"/>
  <c r="P40" i="8"/>
  <c r="P41" i="8"/>
  <c r="Q41" i="8" s="1"/>
  <c r="P42" i="8"/>
  <c r="P43" i="8"/>
  <c r="Q43" i="8" s="1"/>
  <c r="P44" i="8"/>
  <c r="P45" i="8"/>
  <c r="Q45" i="8" s="1"/>
  <c r="O11" i="8"/>
  <c r="Q12" i="8"/>
  <c r="Q14" i="8"/>
  <c r="Q16" i="8"/>
  <c r="Q18" i="8"/>
  <c r="Q20" i="8"/>
  <c r="Q22" i="8"/>
  <c r="Q24" i="8"/>
  <c r="Q26" i="8"/>
  <c r="Q28" i="8"/>
  <c r="Q30" i="8"/>
  <c r="Q32" i="8"/>
  <c r="Q34" i="8"/>
  <c r="Q36" i="8"/>
  <c r="Q38" i="8"/>
  <c r="Q40" i="8"/>
  <c r="Q42" i="8"/>
  <c r="Q44"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P11" i="8"/>
  <c r="N11" i="8"/>
  <c r="T12" i="14"/>
  <c r="T13" i="14"/>
  <c r="T14" i="14"/>
  <c r="T15" i="14"/>
  <c r="T16" i="14"/>
  <c r="T17" i="14"/>
  <c r="T18" i="14"/>
  <c r="T19" i="14"/>
  <c r="T20" i="14"/>
  <c r="T21" i="14"/>
  <c r="T22" i="14"/>
  <c r="T23" i="14"/>
  <c r="T24" i="14"/>
  <c r="T25" i="14"/>
  <c r="T26" i="14"/>
  <c r="T27" i="14"/>
  <c r="T28" i="14"/>
  <c r="T29" i="14"/>
  <c r="T30" i="14"/>
  <c r="T31" i="14"/>
  <c r="T32" i="14"/>
  <c r="T33" i="14"/>
  <c r="T34" i="14"/>
  <c r="T35" i="14"/>
  <c r="T36" i="14"/>
  <c r="T37" i="14"/>
  <c r="T38" i="14"/>
  <c r="T39" i="14"/>
  <c r="T40" i="14"/>
  <c r="T41" i="14"/>
  <c r="T42" i="14"/>
  <c r="T43" i="14"/>
  <c r="T44" i="14"/>
  <c r="T45" i="14"/>
  <c r="T11" i="14"/>
  <c r="U12" i="9"/>
  <c r="U13" i="9"/>
  <c r="U14" i="9"/>
  <c r="U15" i="9"/>
  <c r="U16" i="9"/>
  <c r="U17" i="9"/>
  <c r="U18" i="9"/>
  <c r="U19" i="9"/>
  <c r="U20" i="9"/>
  <c r="U21" i="9"/>
  <c r="U22" i="9"/>
  <c r="U23" i="9"/>
  <c r="U24" i="9"/>
  <c r="U25" i="9"/>
  <c r="U26" i="9"/>
  <c r="U27" i="9"/>
  <c r="U28" i="9"/>
  <c r="U29" i="9"/>
  <c r="U30" i="9"/>
  <c r="U31" i="9"/>
  <c r="U32" i="9"/>
  <c r="U33" i="9"/>
  <c r="U34" i="9"/>
  <c r="U35" i="9"/>
  <c r="U36" i="9"/>
  <c r="U37" i="9"/>
  <c r="U38" i="9"/>
  <c r="U39" i="9"/>
  <c r="U40" i="9"/>
  <c r="U41" i="9"/>
  <c r="U42" i="9"/>
  <c r="U43" i="9"/>
  <c r="U44" i="9"/>
  <c r="U45" i="9"/>
  <c r="Z12" i="9"/>
  <c r="Z13" i="9"/>
  <c r="Z14" i="9"/>
  <c r="Z15" i="9"/>
  <c r="Z16" i="9"/>
  <c r="Z17" i="9"/>
  <c r="Z18" i="9"/>
  <c r="Z19" i="9"/>
  <c r="Z20" i="9"/>
  <c r="Z21" i="9"/>
  <c r="Z22" i="9"/>
  <c r="Z23" i="9"/>
  <c r="Z24" i="9"/>
  <c r="Z25" i="9"/>
  <c r="Z26" i="9"/>
  <c r="Z27" i="9"/>
  <c r="Z28" i="9"/>
  <c r="Z29" i="9"/>
  <c r="Z30" i="9"/>
  <c r="Z31" i="9"/>
  <c r="Z32" i="9"/>
  <c r="Z33" i="9"/>
  <c r="Z34" i="9"/>
  <c r="Z35" i="9"/>
  <c r="Z36" i="9"/>
  <c r="Z37" i="9"/>
  <c r="Z38" i="9"/>
  <c r="Z39" i="9"/>
  <c r="Z40" i="9"/>
  <c r="Z41" i="9"/>
  <c r="Z42" i="9"/>
  <c r="Z43" i="9"/>
  <c r="Z44" i="9"/>
  <c r="Z45" i="9"/>
  <c r="Z11" i="9"/>
  <c r="X12" i="9"/>
  <c r="X13" i="9"/>
  <c r="X14" i="9"/>
  <c r="X15" i="9"/>
  <c r="X16" i="9"/>
  <c r="X17" i="9"/>
  <c r="X18" i="9"/>
  <c r="X19" i="9"/>
  <c r="X20" i="9"/>
  <c r="X21" i="9"/>
  <c r="X22" i="9"/>
  <c r="X23" i="9"/>
  <c r="X24" i="9"/>
  <c r="X25" i="9"/>
  <c r="X26" i="9"/>
  <c r="X27" i="9"/>
  <c r="X28" i="9"/>
  <c r="X29" i="9"/>
  <c r="X30" i="9"/>
  <c r="X31" i="9"/>
  <c r="X32" i="9"/>
  <c r="X33" i="9"/>
  <c r="X34" i="9"/>
  <c r="X35" i="9"/>
  <c r="X36" i="9"/>
  <c r="X37" i="9"/>
  <c r="X38" i="9"/>
  <c r="X39" i="9"/>
  <c r="X40" i="9"/>
  <c r="X41" i="9"/>
  <c r="X42" i="9"/>
  <c r="X43" i="9"/>
  <c r="X44" i="9"/>
  <c r="X45" i="9"/>
  <c r="W12" i="9"/>
  <c r="W13" i="9"/>
  <c r="W14" i="9"/>
  <c r="W15" i="9"/>
  <c r="W16" i="9"/>
  <c r="W17" i="9"/>
  <c r="W18" i="9"/>
  <c r="W19" i="9"/>
  <c r="W20" i="9"/>
  <c r="W21" i="9"/>
  <c r="W22" i="9"/>
  <c r="W23" i="9"/>
  <c r="W24" i="9"/>
  <c r="W25" i="9"/>
  <c r="W26" i="9"/>
  <c r="W27" i="9"/>
  <c r="W28" i="9"/>
  <c r="W29" i="9"/>
  <c r="W30" i="9"/>
  <c r="W31" i="9"/>
  <c r="W32" i="9"/>
  <c r="W33" i="9"/>
  <c r="W34" i="9"/>
  <c r="W35" i="9"/>
  <c r="W36" i="9"/>
  <c r="W37" i="9"/>
  <c r="W38" i="9"/>
  <c r="W39" i="9"/>
  <c r="W40" i="9"/>
  <c r="W41" i="9"/>
  <c r="W42" i="9"/>
  <c r="W43" i="9"/>
  <c r="W44" i="9"/>
  <c r="W45" i="9"/>
  <c r="V12" i="9"/>
  <c r="V13" i="9"/>
  <c r="V14" i="9"/>
  <c r="V15" i="9"/>
  <c r="V16" i="9"/>
  <c r="V17" i="9"/>
  <c r="V18" i="9"/>
  <c r="V19" i="9"/>
  <c r="V20" i="9"/>
  <c r="V21" i="9"/>
  <c r="V22" i="9"/>
  <c r="V23" i="9"/>
  <c r="V24" i="9"/>
  <c r="V25" i="9"/>
  <c r="V26" i="9"/>
  <c r="V27" i="9"/>
  <c r="V28" i="9"/>
  <c r="V29" i="9"/>
  <c r="V30" i="9"/>
  <c r="V31" i="9"/>
  <c r="V32" i="9"/>
  <c r="V33" i="9"/>
  <c r="V34" i="9"/>
  <c r="V35" i="9"/>
  <c r="V36" i="9"/>
  <c r="V37" i="9"/>
  <c r="V38" i="9"/>
  <c r="V39" i="9"/>
  <c r="V40" i="9"/>
  <c r="V41" i="9"/>
  <c r="V42" i="9"/>
  <c r="V43" i="9"/>
  <c r="V44" i="9"/>
  <c r="V45" i="9"/>
  <c r="X11" i="9"/>
  <c r="W11" i="9"/>
  <c r="V11" i="9"/>
  <c r="C46" i="12" l="1"/>
  <c r="C47" i="12"/>
  <c r="C48" i="12"/>
  <c r="C49" i="12"/>
  <c r="P50" i="17"/>
  <c r="P49" i="17"/>
  <c r="P48" i="17"/>
  <c r="P47" i="17"/>
  <c r="P46" i="17"/>
  <c r="L46" i="17"/>
  <c r="L47" i="17"/>
  <c r="L49" i="17"/>
  <c r="L48" i="17"/>
  <c r="J46" i="11"/>
  <c r="J47" i="11"/>
  <c r="J48" i="11"/>
  <c r="J49" i="11"/>
  <c r="F46" i="16"/>
  <c r="G46" i="16"/>
  <c r="H46" i="16"/>
  <c r="F47" i="16"/>
  <c r="F50" i="16" s="1"/>
  <c r="G47" i="16"/>
  <c r="H47" i="16"/>
  <c r="F48" i="16"/>
  <c r="G48" i="16"/>
  <c r="H48" i="16"/>
  <c r="F49" i="16"/>
  <c r="G49" i="16"/>
  <c r="H49" i="16"/>
  <c r="H50" i="16" s="1"/>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11" i="16"/>
  <c r="C46" i="10"/>
  <c r="D46" i="10"/>
  <c r="C47" i="10"/>
  <c r="D47" i="10"/>
  <c r="C48" i="10"/>
  <c r="D48" i="10"/>
  <c r="C49" i="10"/>
  <c r="D49" i="10"/>
  <c r="Q11" i="10"/>
  <c r="I46" i="15"/>
  <c r="I47" i="15"/>
  <c r="I48" i="15"/>
  <c r="I49" i="15"/>
  <c r="F50" i="15"/>
  <c r="E46" i="15"/>
  <c r="E47" i="15"/>
  <c r="E48" i="15"/>
  <c r="E49" i="15"/>
  <c r="S12" i="15"/>
  <c r="S13" i="15"/>
  <c r="S14" i="15"/>
  <c r="S15" i="15"/>
  <c r="S16" i="15"/>
  <c r="S17" i="15"/>
  <c r="S18" i="15"/>
  <c r="S19" i="15"/>
  <c r="S20" i="15"/>
  <c r="S21" i="15"/>
  <c r="S22" i="15"/>
  <c r="S23" i="15"/>
  <c r="S24" i="15"/>
  <c r="S25" i="15"/>
  <c r="S26" i="15"/>
  <c r="S27" i="15"/>
  <c r="S28" i="15"/>
  <c r="S29" i="15"/>
  <c r="S30" i="15"/>
  <c r="S31" i="15"/>
  <c r="S32" i="15"/>
  <c r="S33" i="15"/>
  <c r="S34" i="15"/>
  <c r="S35" i="15"/>
  <c r="S36" i="15"/>
  <c r="S37" i="15"/>
  <c r="S38" i="15"/>
  <c r="S39" i="15"/>
  <c r="S40" i="15"/>
  <c r="S41" i="15"/>
  <c r="S42" i="15"/>
  <c r="S43" i="15"/>
  <c r="S44" i="15"/>
  <c r="S45" i="15"/>
  <c r="S11" i="15"/>
  <c r="C46" i="8"/>
  <c r="C47" i="8"/>
  <c r="C48" i="8"/>
  <c r="C49" i="8"/>
  <c r="M11" i="8"/>
  <c r="J49" i="14"/>
  <c r="K49" i="14"/>
  <c r="K47" i="14"/>
  <c r="K46" i="14"/>
  <c r="F46" i="14"/>
  <c r="G46" i="14"/>
  <c r="G47" i="14"/>
  <c r="F47" i="14"/>
  <c r="F48" i="14"/>
  <c r="G48" i="14"/>
  <c r="F49" i="14"/>
  <c r="G49" i="14"/>
  <c r="C46" i="9"/>
  <c r="D46" i="9"/>
  <c r="E46" i="9"/>
  <c r="F46" i="9"/>
  <c r="G46" i="9"/>
  <c r="C47" i="9"/>
  <c r="D47" i="9"/>
  <c r="E47" i="9"/>
  <c r="F47" i="9"/>
  <c r="F50" i="9" s="1"/>
  <c r="G47" i="9"/>
  <c r="G50" i="9" s="1"/>
  <c r="C48" i="9"/>
  <c r="D48" i="9"/>
  <c r="E48" i="9"/>
  <c r="F48" i="9"/>
  <c r="G48" i="9"/>
  <c r="C49" i="9"/>
  <c r="D49" i="9"/>
  <c r="D50" i="9" s="1"/>
  <c r="E49" i="9"/>
  <c r="E50" i="9" s="1"/>
  <c r="F49" i="9"/>
  <c r="G49" i="9"/>
  <c r="J49" i="9"/>
  <c r="K49" i="9"/>
  <c r="J48" i="9"/>
  <c r="K48" i="9"/>
  <c r="J47" i="9"/>
  <c r="J50" i="9" s="1"/>
  <c r="K47" i="9"/>
  <c r="K50" i="9" s="1"/>
  <c r="J46" i="9"/>
  <c r="K46" i="9"/>
  <c r="U11" i="9"/>
  <c r="Y12" i="1"/>
  <c r="Y13" i="1"/>
  <c r="Y14"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G50" i="13"/>
  <c r="G49" i="13"/>
  <c r="H49" i="13"/>
  <c r="G48" i="13"/>
  <c r="H48" i="13"/>
  <c r="G47" i="13"/>
  <c r="H47" i="13"/>
  <c r="H50" i="13" s="1"/>
  <c r="G46" i="13"/>
  <c r="H46" i="13"/>
  <c r="O12" i="13"/>
  <c r="P12" i="13" s="1"/>
  <c r="P13" i="13"/>
  <c r="P14" i="13"/>
  <c r="P15" i="13"/>
  <c r="P16" i="13"/>
  <c r="P17" i="13"/>
  <c r="P18" i="13"/>
  <c r="P19" i="13"/>
  <c r="P20" i="13"/>
  <c r="P22" i="13"/>
  <c r="P23" i="13"/>
  <c r="P24" i="13"/>
  <c r="P25" i="13"/>
  <c r="P26" i="13"/>
  <c r="P27" i="13"/>
  <c r="P28" i="13"/>
  <c r="P29" i="13"/>
  <c r="P30" i="13"/>
  <c r="P31" i="13"/>
  <c r="P32" i="13"/>
  <c r="P33" i="13"/>
  <c r="P34" i="13"/>
  <c r="P35" i="13"/>
  <c r="P36" i="13"/>
  <c r="P37" i="13"/>
  <c r="P38" i="13"/>
  <c r="P39" i="13"/>
  <c r="P40" i="13"/>
  <c r="P41" i="13"/>
  <c r="P42" i="13"/>
  <c r="P43" i="13"/>
  <c r="P44" i="13"/>
  <c r="P45" i="13"/>
  <c r="P11" i="13"/>
  <c r="M11" i="13"/>
  <c r="C50" i="12" l="1"/>
  <c r="L50" i="17"/>
  <c r="J50" i="11"/>
  <c r="G50" i="16"/>
  <c r="D50" i="10"/>
  <c r="C50" i="10"/>
  <c r="S11" i="10"/>
  <c r="T11" i="10" s="1"/>
  <c r="I50" i="15"/>
  <c r="C50" i="8"/>
  <c r="K50" i="14"/>
  <c r="G50" i="14"/>
  <c r="F50" i="14"/>
  <c r="C50" i="9"/>
  <c r="Y11" i="1"/>
  <c r="L46" i="1" l="1"/>
  <c r="L47" i="1"/>
  <c r="L48" i="1"/>
  <c r="L49" i="1"/>
  <c r="H46" i="1"/>
  <c r="H47" i="1"/>
  <c r="H48" i="1"/>
  <c r="H49" i="1"/>
  <c r="L50" i="1" l="1"/>
  <c r="H50"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U12" i="1"/>
  <c r="U13" i="1"/>
  <c r="U14" i="1"/>
  <c r="U15" i="1"/>
  <c r="U16" i="1"/>
  <c r="U17" i="1"/>
  <c r="U18" i="1"/>
  <c r="U19" i="1"/>
  <c r="U20" i="1"/>
  <c r="U21" i="1"/>
  <c r="U22" i="1"/>
  <c r="U23" i="1"/>
  <c r="U24" i="1"/>
  <c r="U25" i="1"/>
  <c r="U26" i="1"/>
  <c r="U27" i="1"/>
  <c r="U28" i="1"/>
  <c r="U29" i="1"/>
  <c r="U30" i="1"/>
  <c r="U31" i="1"/>
  <c r="U32" i="1"/>
  <c r="U33" i="1"/>
  <c r="U34" i="1"/>
  <c r="U35" i="1"/>
  <c r="U36" i="1"/>
  <c r="U37" i="1"/>
  <c r="U38" i="1"/>
  <c r="U39" i="1"/>
  <c r="U40" i="1"/>
  <c r="U41" i="1"/>
  <c r="U42" i="1"/>
  <c r="U43" i="1"/>
  <c r="U44" i="1"/>
  <c r="U45"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W12" i="1"/>
  <c r="W13" i="1"/>
  <c r="W14" i="1"/>
  <c r="W15" i="1"/>
  <c r="W16" i="1"/>
  <c r="W17" i="1"/>
  <c r="W18" i="1"/>
  <c r="W19" i="1"/>
  <c r="W20" i="1"/>
  <c r="W21" i="1"/>
  <c r="W22" i="1"/>
  <c r="W23" i="1"/>
  <c r="W24" i="1"/>
  <c r="W25" i="1"/>
  <c r="W26" i="1"/>
  <c r="W27" i="1"/>
  <c r="W28" i="1"/>
  <c r="W29" i="1"/>
  <c r="W30" i="1"/>
  <c r="W31" i="1"/>
  <c r="W32" i="1"/>
  <c r="W33" i="1"/>
  <c r="W34" i="1"/>
  <c r="W35" i="1"/>
  <c r="W36" i="1"/>
  <c r="W37" i="1"/>
  <c r="W38" i="1"/>
  <c r="W39" i="1"/>
  <c r="W40" i="1"/>
  <c r="W41" i="1"/>
  <c r="W42" i="1"/>
  <c r="W43" i="1"/>
  <c r="W44" i="1"/>
  <c r="W45" i="1"/>
  <c r="W11" i="1"/>
  <c r="T11" i="1"/>
  <c r="U11" i="1"/>
  <c r="V11" i="1"/>
  <c r="S49" i="1" l="1"/>
  <c r="R49" i="1"/>
  <c r="Q49" i="1"/>
  <c r="P49" i="1"/>
  <c r="S48" i="1"/>
  <c r="R48" i="1"/>
  <c r="Q48" i="1"/>
  <c r="P48" i="1"/>
  <c r="S47" i="1"/>
  <c r="R47" i="1"/>
  <c r="R50" i="1" s="1"/>
  <c r="Q47" i="1"/>
  <c r="P47" i="1"/>
  <c r="S46" i="1"/>
  <c r="R46" i="1"/>
  <c r="Q46" i="1"/>
  <c r="P46" i="1"/>
  <c r="C49" i="1"/>
  <c r="D49" i="1"/>
  <c r="E49" i="1"/>
  <c r="F49" i="1"/>
  <c r="C48" i="1"/>
  <c r="D48" i="1"/>
  <c r="E48" i="1"/>
  <c r="F48" i="1"/>
  <c r="C47" i="1"/>
  <c r="D47" i="1"/>
  <c r="E47" i="1"/>
  <c r="F47" i="1"/>
  <c r="C46" i="1"/>
  <c r="D46" i="1"/>
  <c r="E46" i="1"/>
  <c r="F46" i="1"/>
  <c r="S50" i="1" l="1"/>
  <c r="E50" i="1"/>
  <c r="Q50" i="1"/>
  <c r="P50" i="1"/>
  <c r="D50" i="1"/>
  <c r="F50" i="1"/>
  <c r="C50" i="1"/>
  <c r="T12" i="18"/>
  <c r="T13" i="18"/>
  <c r="T14" i="18"/>
  <c r="T15" i="18"/>
  <c r="T16" i="18"/>
  <c r="T17" i="18"/>
  <c r="T18" i="18"/>
  <c r="T19" i="18"/>
  <c r="T20" i="18"/>
  <c r="T21" i="18"/>
  <c r="T22" i="18"/>
  <c r="T23" i="18"/>
  <c r="T24" i="18"/>
  <c r="T25" i="18"/>
  <c r="T26" i="18"/>
  <c r="T27" i="18"/>
  <c r="T28" i="18"/>
  <c r="T29" i="18"/>
  <c r="T30" i="18"/>
  <c r="T31" i="18"/>
  <c r="T32" i="18"/>
  <c r="T33" i="18"/>
  <c r="T34" i="18"/>
  <c r="T35" i="18"/>
  <c r="T36" i="18"/>
  <c r="T37" i="18"/>
  <c r="T38" i="18"/>
  <c r="T39" i="18"/>
  <c r="T40" i="18"/>
  <c r="T41" i="18"/>
  <c r="T42" i="18"/>
  <c r="T43" i="18"/>
  <c r="T44" i="18"/>
  <c r="T45" i="18"/>
  <c r="S12" i="18"/>
  <c r="S13" i="18"/>
  <c r="S14" i="18"/>
  <c r="S15" i="18"/>
  <c r="S16" i="18"/>
  <c r="S17" i="18"/>
  <c r="S18" i="18"/>
  <c r="S19" i="18"/>
  <c r="S20" i="18"/>
  <c r="S21" i="18"/>
  <c r="S22" i="18"/>
  <c r="S23" i="18"/>
  <c r="S24" i="18"/>
  <c r="S25" i="18"/>
  <c r="S26" i="18"/>
  <c r="U26" i="18" s="1"/>
  <c r="V26" i="18" s="1"/>
  <c r="S27" i="18"/>
  <c r="S28" i="18"/>
  <c r="S29" i="18"/>
  <c r="S30" i="18"/>
  <c r="U30" i="18" s="1"/>
  <c r="V30" i="18" s="1"/>
  <c r="S31" i="18"/>
  <c r="S32" i="18"/>
  <c r="S33" i="18"/>
  <c r="S34" i="18"/>
  <c r="S35" i="18"/>
  <c r="S36" i="18"/>
  <c r="S37" i="18"/>
  <c r="S38" i="18"/>
  <c r="S39" i="18"/>
  <c r="S40" i="18"/>
  <c r="S41" i="18"/>
  <c r="S42" i="18"/>
  <c r="S43" i="18"/>
  <c r="S44" i="18"/>
  <c r="S45" i="18"/>
  <c r="R12" i="18"/>
  <c r="R13" i="18"/>
  <c r="R14" i="18"/>
  <c r="R15" i="18"/>
  <c r="R16" i="18"/>
  <c r="U16" i="18" s="1"/>
  <c r="V16" i="18" s="1"/>
  <c r="R17" i="18"/>
  <c r="R18" i="18"/>
  <c r="R19" i="18"/>
  <c r="U19" i="18" s="1"/>
  <c r="V19" i="18" s="1"/>
  <c r="R20" i="18"/>
  <c r="U20" i="18" s="1"/>
  <c r="V20" i="18" s="1"/>
  <c r="R21" i="18"/>
  <c r="R22" i="18"/>
  <c r="R23" i="18"/>
  <c r="R24" i="18"/>
  <c r="R25" i="18"/>
  <c r="R26" i="18"/>
  <c r="R27" i="18"/>
  <c r="R28" i="18"/>
  <c r="U28" i="18" s="1"/>
  <c r="V28" i="18" s="1"/>
  <c r="R29" i="18"/>
  <c r="R30" i="18"/>
  <c r="R31" i="18"/>
  <c r="R32" i="18"/>
  <c r="R33" i="18"/>
  <c r="R34" i="18"/>
  <c r="R35" i="18"/>
  <c r="R36" i="18"/>
  <c r="R37" i="18"/>
  <c r="R38" i="18"/>
  <c r="R39" i="18"/>
  <c r="R40" i="18"/>
  <c r="R41" i="18"/>
  <c r="R42" i="18"/>
  <c r="R43" i="18"/>
  <c r="R44" i="18"/>
  <c r="R45" i="18"/>
  <c r="Q12" i="18"/>
  <c r="Q13" i="18"/>
  <c r="Q14" i="18"/>
  <c r="Q15" i="18"/>
  <c r="Q16" i="18"/>
  <c r="Q17" i="18"/>
  <c r="Q18" i="18"/>
  <c r="Q19" i="18"/>
  <c r="Q20" i="18"/>
  <c r="Q21" i="18"/>
  <c r="Q22" i="18"/>
  <c r="Q23" i="18"/>
  <c r="Q24" i="18"/>
  <c r="Q25" i="18"/>
  <c r="Q26" i="18"/>
  <c r="Q27" i="18"/>
  <c r="Q28" i="18"/>
  <c r="Q29" i="18"/>
  <c r="Q30" i="18"/>
  <c r="Q31" i="18"/>
  <c r="Q32" i="18"/>
  <c r="Q33" i="18"/>
  <c r="Q34" i="18"/>
  <c r="Q35" i="18"/>
  <c r="Q36" i="18"/>
  <c r="Q37" i="18"/>
  <c r="Q38" i="18"/>
  <c r="Q39" i="18"/>
  <c r="Q40" i="18"/>
  <c r="Q41" i="18"/>
  <c r="Q42" i="18"/>
  <c r="Q43" i="18"/>
  <c r="Q44" i="18"/>
  <c r="Q45" i="18"/>
  <c r="T11" i="18"/>
  <c r="S11" i="18"/>
  <c r="R11" i="18"/>
  <c r="Q11" i="18"/>
  <c r="U38" i="18"/>
  <c r="V38" i="18" s="1"/>
  <c r="U12" i="17"/>
  <c r="U13" i="17"/>
  <c r="U14" i="17"/>
  <c r="U15" i="17"/>
  <c r="U16" i="17"/>
  <c r="U17" i="17"/>
  <c r="U18" i="17"/>
  <c r="U19" i="17"/>
  <c r="U20" i="17"/>
  <c r="U21" i="17"/>
  <c r="U22" i="17"/>
  <c r="U23" i="17"/>
  <c r="U24" i="17"/>
  <c r="U25" i="17"/>
  <c r="U26" i="17"/>
  <c r="U27" i="17"/>
  <c r="U28" i="17"/>
  <c r="U29" i="17"/>
  <c r="U30" i="17"/>
  <c r="U31" i="17"/>
  <c r="U32" i="17"/>
  <c r="U33" i="17"/>
  <c r="U34" i="17"/>
  <c r="U35" i="17"/>
  <c r="U36" i="17"/>
  <c r="U37" i="17"/>
  <c r="U38" i="17"/>
  <c r="U39" i="17"/>
  <c r="U40" i="17"/>
  <c r="U41" i="17"/>
  <c r="U42" i="17"/>
  <c r="U43" i="17"/>
  <c r="U44" i="17"/>
  <c r="U45" i="17"/>
  <c r="T12" i="17"/>
  <c r="T13" i="17"/>
  <c r="T14" i="17"/>
  <c r="T15" i="17"/>
  <c r="T16" i="17"/>
  <c r="T17" i="17"/>
  <c r="T18" i="17"/>
  <c r="T19" i="17"/>
  <c r="T20" i="17"/>
  <c r="T21" i="17"/>
  <c r="T22" i="17"/>
  <c r="T23" i="17"/>
  <c r="T24" i="17"/>
  <c r="T25" i="17"/>
  <c r="T26" i="17"/>
  <c r="T27" i="17"/>
  <c r="T28" i="17"/>
  <c r="T29" i="17"/>
  <c r="T30" i="17"/>
  <c r="T31" i="17"/>
  <c r="T32" i="17"/>
  <c r="T33" i="17"/>
  <c r="T34" i="17"/>
  <c r="T35" i="17"/>
  <c r="T36" i="17"/>
  <c r="T37" i="17"/>
  <c r="T38" i="17"/>
  <c r="T39" i="17"/>
  <c r="T40" i="17"/>
  <c r="T41" i="17"/>
  <c r="T42" i="17"/>
  <c r="T43" i="17"/>
  <c r="T44" i="17"/>
  <c r="T45" i="17"/>
  <c r="S12" i="17"/>
  <c r="V12" i="17" s="1"/>
  <c r="W12" i="17" s="1"/>
  <c r="S13" i="17"/>
  <c r="V13" i="17" s="1"/>
  <c r="W13" i="17" s="1"/>
  <c r="S14" i="17"/>
  <c r="V14" i="17" s="1"/>
  <c r="W14" i="17" s="1"/>
  <c r="S15" i="17"/>
  <c r="S16" i="17"/>
  <c r="V16" i="17" s="1"/>
  <c r="W16" i="17" s="1"/>
  <c r="S17" i="17"/>
  <c r="V17" i="17" s="1"/>
  <c r="W17" i="17" s="1"/>
  <c r="S18" i="17"/>
  <c r="S19" i="17"/>
  <c r="S20" i="17"/>
  <c r="V20" i="17" s="1"/>
  <c r="W20" i="17" s="1"/>
  <c r="S21" i="17"/>
  <c r="V21" i="17" s="1"/>
  <c r="W21" i="17" s="1"/>
  <c r="S22" i="17"/>
  <c r="S23" i="17"/>
  <c r="S24" i="17"/>
  <c r="V24" i="17" s="1"/>
  <c r="W24" i="17" s="1"/>
  <c r="S25" i="17"/>
  <c r="V25" i="17" s="1"/>
  <c r="W25" i="17" s="1"/>
  <c r="S26" i="17"/>
  <c r="S27" i="17"/>
  <c r="S28" i="17"/>
  <c r="V28" i="17" s="1"/>
  <c r="W28" i="17" s="1"/>
  <c r="S29" i="17"/>
  <c r="V29" i="17" s="1"/>
  <c r="W29" i="17" s="1"/>
  <c r="S30" i="17"/>
  <c r="S31" i="17"/>
  <c r="S32" i="17"/>
  <c r="S33" i="17"/>
  <c r="V33" i="17" s="1"/>
  <c r="W33" i="17" s="1"/>
  <c r="S34" i="17"/>
  <c r="S35" i="17"/>
  <c r="S36" i="17"/>
  <c r="S37" i="17"/>
  <c r="S38" i="17"/>
  <c r="S39" i="17"/>
  <c r="S40" i="17"/>
  <c r="V40" i="17" s="1"/>
  <c r="W40" i="17" s="1"/>
  <c r="S41" i="17"/>
  <c r="S42" i="17"/>
  <c r="S43" i="17"/>
  <c r="S44" i="17"/>
  <c r="V44" i="17" s="1"/>
  <c r="W44" i="17" s="1"/>
  <c r="S45" i="17"/>
  <c r="R12" i="17"/>
  <c r="R13" i="17"/>
  <c r="R14" i="17"/>
  <c r="R15" i="17"/>
  <c r="R16" i="17"/>
  <c r="R17" i="17"/>
  <c r="R18" i="17"/>
  <c r="R19" i="17"/>
  <c r="R20" i="17"/>
  <c r="R21" i="17"/>
  <c r="R22" i="17"/>
  <c r="R23" i="17"/>
  <c r="R24" i="17"/>
  <c r="R25" i="17"/>
  <c r="R26" i="17"/>
  <c r="R27" i="17"/>
  <c r="R28" i="17"/>
  <c r="R29" i="17"/>
  <c r="R30" i="17"/>
  <c r="R31" i="17"/>
  <c r="R32" i="17"/>
  <c r="R33" i="17"/>
  <c r="R34" i="17"/>
  <c r="R35" i="17"/>
  <c r="R36" i="17"/>
  <c r="R37" i="17"/>
  <c r="R38" i="17"/>
  <c r="R39" i="17"/>
  <c r="R40" i="17"/>
  <c r="R41" i="17"/>
  <c r="R42" i="17"/>
  <c r="R43" i="17"/>
  <c r="R44" i="17"/>
  <c r="R45" i="17"/>
  <c r="N46" i="17"/>
  <c r="O46" i="17"/>
  <c r="Q46" i="17"/>
  <c r="N47" i="17"/>
  <c r="O47" i="17"/>
  <c r="Q47" i="17"/>
  <c r="N48" i="17"/>
  <c r="O48" i="17"/>
  <c r="Q48" i="17"/>
  <c r="N49" i="17"/>
  <c r="O49" i="17"/>
  <c r="Q49" i="17"/>
  <c r="M49" i="17"/>
  <c r="K49" i="17"/>
  <c r="J49" i="17"/>
  <c r="I49" i="17"/>
  <c r="G49" i="17"/>
  <c r="F49" i="17"/>
  <c r="E49" i="17"/>
  <c r="D49" i="17"/>
  <c r="C49" i="17"/>
  <c r="M48" i="17"/>
  <c r="K48" i="17"/>
  <c r="J48" i="17"/>
  <c r="I48" i="17"/>
  <c r="G48" i="17"/>
  <c r="F48" i="17"/>
  <c r="E48" i="17"/>
  <c r="D48" i="17"/>
  <c r="C48" i="17"/>
  <c r="M47" i="17"/>
  <c r="M50" i="17" s="1"/>
  <c r="K47" i="17"/>
  <c r="J47" i="17"/>
  <c r="J50" i="17" s="1"/>
  <c r="I47" i="17"/>
  <c r="G47" i="17"/>
  <c r="G50" i="17" s="1"/>
  <c r="F47" i="17"/>
  <c r="E47" i="17"/>
  <c r="E50" i="17" s="1"/>
  <c r="D47" i="17"/>
  <c r="C47" i="17"/>
  <c r="C50" i="17" s="1"/>
  <c r="M46" i="17"/>
  <c r="K46" i="17"/>
  <c r="J46" i="17"/>
  <c r="I46" i="17"/>
  <c r="G46" i="17"/>
  <c r="F46" i="17"/>
  <c r="E46" i="17"/>
  <c r="D46" i="17"/>
  <c r="C46" i="17"/>
  <c r="U11" i="17"/>
  <c r="T11" i="17"/>
  <c r="S11" i="17"/>
  <c r="R11" i="17"/>
  <c r="V32" i="17"/>
  <c r="W32" i="17" s="1"/>
  <c r="P12" i="16"/>
  <c r="P13" i="16"/>
  <c r="P14" i="16"/>
  <c r="P15" i="16"/>
  <c r="P16" i="16"/>
  <c r="P17" i="16"/>
  <c r="P18" i="16"/>
  <c r="P19" i="16"/>
  <c r="P20" i="16"/>
  <c r="P21" i="16"/>
  <c r="P22" i="16"/>
  <c r="P23" i="16"/>
  <c r="P24" i="16"/>
  <c r="P25" i="16"/>
  <c r="P26" i="16"/>
  <c r="P27" i="16"/>
  <c r="P28" i="16"/>
  <c r="P29" i="16"/>
  <c r="P30" i="16"/>
  <c r="P31" i="16"/>
  <c r="P32" i="16"/>
  <c r="P33" i="16"/>
  <c r="P34" i="16"/>
  <c r="P35" i="16"/>
  <c r="P36" i="16"/>
  <c r="P37" i="16"/>
  <c r="P38" i="16"/>
  <c r="P39" i="16"/>
  <c r="P40" i="16"/>
  <c r="P41" i="16"/>
  <c r="P42" i="16"/>
  <c r="P43" i="16"/>
  <c r="P44" i="16"/>
  <c r="P45" i="16"/>
  <c r="O12" i="16"/>
  <c r="O13" i="16"/>
  <c r="O14" i="16"/>
  <c r="O15" i="16"/>
  <c r="O16" i="16"/>
  <c r="O17" i="16"/>
  <c r="O18" i="16"/>
  <c r="O19" i="16"/>
  <c r="O20" i="16"/>
  <c r="O21" i="16"/>
  <c r="O22" i="16"/>
  <c r="O23" i="16"/>
  <c r="O24" i="16"/>
  <c r="O25" i="16"/>
  <c r="O26" i="16"/>
  <c r="O27" i="16"/>
  <c r="O28" i="16"/>
  <c r="O29" i="16"/>
  <c r="O30" i="16"/>
  <c r="O31" i="16"/>
  <c r="O32" i="16"/>
  <c r="O33" i="16"/>
  <c r="O34" i="16"/>
  <c r="O35" i="16"/>
  <c r="O36" i="16"/>
  <c r="O37" i="16"/>
  <c r="O38" i="16"/>
  <c r="O39" i="16"/>
  <c r="O40" i="16"/>
  <c r="O41" i="16"/>
  <c r="O42" i="16"/>
  <c r="O43" i="16"/>
  <c r="O44" i="16"/>
  <c r="O45" i="16"/>
  <c r="N12" i="16"/>
  <c r="N13" i="16"/>
  <c r="N14" i="16"/>
  <c r="N15" i="16"/>
  <c r="N16" i="16"/>
  <c r="N17" i="16"/>
  <c r="N18" i="16"/>
  <c r="Q18" i="16" s="1"/>
  <c r="N19" i="16"/>
  <c r="N20" i="16"/>
  <c r="N21" i="16"/>
  <c r="N22" i="16"/>
  <c r="Q22" i="16" s="1"/>
  <c r="N23" i="16"/>
  <c r="N24" i="16"/>
  <c r="N25" i="16"/>
  <c r="N26" i="16"/>
  <c r="Q26" i="16" s="1"/>
  <c r="N27" i="16"/>
  <c r="N28" i="16"/>
  <c r="N29" i="16"/>
  <c r="N30" i="16"/>
  <c r="Q30" i="16" s="1"/>
  <c r="N31" i="16"/>
  <c r="N32" i="16"/>
  <c r="N33" i="16"/>
  <c r="N34" i="16"/>
  <c r="Q34" i="16" s="1"/>
  <c r="N35" i="16"/>
  <c r="N36" i="16"/>
  <c r="N37" i="16"/>
  <c r="N38" i="16"/>
  <c r="Q38" i="16" s="1"/>
  <c r="N39" i="16"/>
  <c r="N40" i="16"/>
  <c r="N41" i="16"/>
  <c r="N42" i="16"/>
  <c r="Q42" i="16" s="1"/>
  <c r="N43" i="16"/>
  <c r="N44" i="16"/>
  <c r="N45" i="16"/>
  <c r="M12" i="16"/>
  <c r="M13" i="16"/>
  <c r="M14" i="16"/>
  <c r="M15" i="16"/>
  <c r="M16" i="16"/>
  <c r="M17" i="16"/>
  <c r="M18" i="16"/>
  <c r="M19" i="16"/>
  <c r="M20" i="16"/>
  <c r="M21" i="16"/>
  <c r="M22" i="16"/>
  <c r="M23" i="16"/>
  <c r="M24" i="16"/>
  <c r="M25" i="16"/>
  <c r="M26" i="16"/>
  <c r="M27" i="16"/>
  <c r="M28" i="16"/>
  <c r="M29" i="16"/>
  <c r="M30" i="16"/>
  <c r="M31" i="16"/>
  <c r="M32" i="16"/>
  <c r="M33" i="16"/>
  <c r="M34" i="16"/>
  <c r="M35" i="16"/>
  <c r="M36" i="16"/>
  <c r="M37" i="16"/>
  <c r="M38" i="16"/>
  <c r="M39" i="16"/>
  <c r="M40" i="16"/>
  <c r="M41" i="16"/>
  <c r="M42" i="16"/>
  <c r="M43" i="16"/>
  <c r="M44" i="16"/>
  <c r="M45" i="16"/>
  <c r="P11" i="16"/>
  <c r="O11" i="16"/>
  <c r="N11" i="16"/>
  <c r="M11" i="16"/>
  <c r="Q28" i="16"/>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O12" i="15"/>
  <c r="O13" i="15"/>
  <c r="O14" i="15"/>
  <c r="O15" i="15"/>
  <c r="O16" i="15"/>
  <c r="O17" i="15"/>
  <c r="O18" i="15"/>
  <c r="O19" i="15"/>
  <c r="O20" i="15"/>
  <c r="O21" i="15"/>
  <c r="O22" i="15"/>
  <c r="O23" i="15"/>
  <c r="O24" i="15"/>
  <c r="O25" i="15"/>
  <c r="O26" i="15"/>
  <c r="O27" i="15"/>
  <c r="O28" i="15"/>
  <c r="O29" i="15"/>
  <c r="O30" i="15"/>
  <c r="O31" i="15"/>
  <c r="O32" i="15"/>
  <c r="O33" i="15"/>
  <c r="O34" i="15"/>
  <c r="O35" i="15"/>
  <c r="O36" i="15"/>
  <c r="O37" i="15"/>
  <c r="O38" i="15"/>
  <c r="O39" i="15"/>
  <c r="O40" i="15"/>
  <c r="O41" i="15"/>
  <c r="O42" i="15"/>
  <c r="O43" i="15"/>
  <c r="O44" i="15"/>
  <c r="O45"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Q11" i="15"/>
  <c r="P11" i="15"/>
  <c r="O11" i="15"/>
  <c r="N11" i="15"/>
  <c r="R12" i="14"/>
  <c r="R13" i="14"/>
  <c r="R14" i="14"/>
  <c r="R15" i="14"/>
  <c r="R16" i="14"/>
  <c r="R17" i="14"/>
  <c r="R18" i="14"/>
  <c r="R19" i="14"/>
  <c r="R20" i="14"/>
  <c r="R21" i="14"/>
  <c r="R22" i="14"/>
  <c r="R23" i="14"/>
  <c r="R24" i="14"/>
  <c r="R25" i="14"/>
  <c r="R26" i="14"/>
  <c r="R27" i="14"/>
  <c r="R28" i="14"/>
  <c r="R29" i="14"/>
  <c r="R30" i="14"/>
  <c r="R31" i="14"/>
  <c r="R32" i="14"/>
  <c r="R33" i="14"/>
  <c r="R34" i="14"/>
  <c r="R35" i="14"/>
  <c r="R36" i="14"/>
  <c r="R37" i="14"/>
  <c r="R38" i="14"/>
  <c r="R39" i="14"/>
  <c r="R40" i="14"/>
  <c r="R41" i="14"/>
  <c r="R42" i="14"/>
  <c r="R43" i="14"/>
  <c r="R44" i="14"/>
  <c r="R45"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P12" i="14"/>
  <c r="P13" i="14"/>
  <c r="P14" i="14"/>
  <c r="P15" i="14"/>
  <c r="P16" i="14"/>
  <c r="S16" i="14" s="1"/>
  <c r="P17" i="14"/>
  <c r="P18" i="14"/>
  <c r="S18" i="14" s="1"/>
  <c r="P19" i="14"/>
  <c r="P20" i="14"/>
  <c r="P21" i="14"/>
  <c r="P22" i="14"/>
  <c r="S22" i="14" s="1"/>
  <c r="P23" i="14"/>
  <c r="P24" i="14"/>
  <c r="P25" i="14"/>
  <c r="P26" i="14"/>
  <c r="S26" i="14" s="1"/>
  <c r="P27" i="14"/>
  <c r="P28" i="14"/>
  <c r="P29" i="14"/>
  <c r="P30" i="14"/>
  <c r="S30" i="14" s="1"/>
  <c r="P31" i="14"/>
  <c r="P32" i="14"/>
  <c r="P33" i="14"/>
  <c r="P34" i="14"/>
  <c r="P35" i="14"/>
  <c r="P36" i="14"/>
  <c r="S36" i="14" s="1"/>
  <c r="P37" i="14"/>
  <c r="P38" i="14"/>
  <c r="P39" i="14"/>
  <c r="P40" i="14"/>
  <c r="P41" i="14"/>
  <c r="P42" i="14"/>
  <c r="S42" i="14" s="1"/>
  <c r="P43" i="14"/>
  <c r="P44" i="14"/>
  <c r="P45" i="14"/>
  <c r="O12" i="14"/>
  <c r="O13" i="14"/>
  <c r="O14" i="14"/>
  <c r="O15" i="14"/>
  <c r="O16" i="14"/>
  <c r="O17" i="14"/>
  <c r="O18" i="14"/>
  <c r="O19" i="14"/>
  <c r="O20" i="14"/>
  <c r="O21" i="14"/>
  <c r="O22" i="14"/>
  <c r="O23" i="14"/>
  <c r="O24" i="14"/>
  <c r="O25" i="14"/>
  <c r="O26" i="14"/>
  <c r="O27" i="14"/>
  <c r="O28" i="14"/>
  <c r="O29" i="14"/>
  <c r="O30" i="14"/>
  <c r="O31" i="14"/>
  <c r="O32" i="14"/>
  <c r="O33" i="14"/>
  <c r="O34" i="14"/>
  <c r="O35" i="14"/>
  <c r="O36" i="14"/>
  <c r="O37" i="14"/>
  <c r="O38" i="14"/>
  <c r="O39" i="14"/>
  <c r="O40" i="14"/>
  <c r="O41" i="14"/>
  <c r="O42" i="14"/>
  <c r="O43" i="14"/>
  <c r="O44" i="14"/>
  <c r="O45" i="14"/>
  <c r="R11" i="14"/>
  <c r="Q11" i="14"/>
  <c r="P11" i="14"/>
  <c r="O11" i="14"/>
  <c r="S44" i="14"/>
  <c r="S38" i="14"/>
  <c r="S34" i="14"/>
  <c r="S28" i="14"/>
  <c r="S24" i="14"/>
  <c r="S20" i="14"/>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M12" i="13"/>
  <c r="M13" i="13"/>
  <c r="M14" i="13"/>
  <c r="M15" i="13"/>
  <c r="M16" i="13"/>
  <c r="M17" i="13"/>
  <c r="M18" i="13"/>
  <c r="M19" i="13"/>
  <c r="M20" i="13"/>
  <c r="M21" i="13"/>
  <c r="M22" i="13"/>
  <c r="M23" i="13"/>
  <c r="M24" i="13"/>
  <c r="M25" i="13"/>
  <c r="M26" i="13"/>
  <c r="M27" i="13"/>
  <c r="M28" i="13"/>
  <c r="M29" i="13"/>
  <c r="M30" i="13"/>
  <c r="M31" i="13"/>
  <c r="M32" i="13"/>
  <c r="M33" i="13"/>
  <c r="M34" i="13"/>
  <c r="M35" i="13"/>
  <c r="M36" i="13"/>
  <c r="M37" i="13"/>
  <c r="M38" i="13"/>
  <c r="M39" i="13"/>
  <c r="M40" i="13"/>
  <c r="M41" i="13"/>
  <c r="M42" i="13"/>
  <c r="M43" i="13"/>
  <c r="M44" i="13"/>
  <c r="M45"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R14" i="12"/>
  <c r="R21" i="12"/>
  <c r="R26" i="12"/>
  <c r="R34" i="12"/>
  <c r="R42" i="12"/>
  <c r="S12" i="10"/>
  <c r="T12" i="10" s="1"/>
  <c r="S16" i="10"/>
  <c r="T16" i="10" s="1"/>
  <c r="S20" i="10"/>
  <c r="T20" i="10" s="1"/>
  <c r="S24" i="10"/>
  <c r="T24" i="10" s="1"/>
  <c r="S28" i="10"/>
  <c r="T28" i="10" s="1"/>
  <c r="S32" i="10"/>
  <c r="T32" i="10" s="1"/>
  <c r="S40" i="10"/>
  <c r="T40" i="10" s="1"/>
  <c r="S44" i="10"/>
  <c r="T44" i="10" s="1"/>
  <c r="S12" i="11"/>
  <c r="S18" i="11"/>
  <c r="S20" i="11"/>
  <c r="S28" i="11"/>
  <c r="S34" i="11"/>
  <c r="S36" i="11"/>
  <c r="S40" i="11"/>
  <c r="M49" i="12"/>
  <c r="L49" i="12"/>
  <c r="K49" i="12"/>
  <c r="J49" i="12"/>
  <c r="I49" i="12"/>
  <c r="H49" i="12"/>
  <c r="G49" i="12"/>
  <c r="F49" i="12"/>
  <c r="E49" i="12"/>
  <c r="D49" i="12"/>
  <c r="M48" i="12"/>
  <c r="L48" i="12"/>
  <c r="K48" i="12"/>
  <c r="J48" i="12"/>
  <c r="I48" i="12"/>
  <c r="H48" i="12"/>
  <c r="G48" i="12"/>
  <c r="F48" i="12"/>
  <c r="E48" i="12"/>
  <c r="D48" i="12"/>
  <c r="M47" i="12"/>
  <c r="L47" i="12"/>
  <c r="K47" i="12"/>
  <c r="K50" i="12" s="1"/>
  <c r="J47" i="12"/>
  <c r="I47" i="12"/>
  <c r="H47" i="12"/>
  <c r="G47" i="12"/>
  <c r="G50" i="12" s="1"/>
  <c r="F47" i="12"/>
  <c r="E47" i="12"/>
  <c r="D47" i="12"/>
  <c r="M46" i="12"/>
  <c r="L46" i="12"/>
  <c r="K46" i="12"/>
  <c r="J46" i="12"/>
  <c r="I46" i="12"/>
  <c r="H46" i="12"/>
  <c r="G46" i="12"/>
  <c r="F46" i="12"/>
  <c r="E46" i="12"/>
  <c r="D46" i="12"/>
  <c r="R44" i="12"/>
  <c r="R36" i="12"/>
  <c r="R28" i="12"/>
  <c r="R20" i="12"/>
  <c r="S30" i="11"/>
  <c r="S44" i="11"/>
  <c r="S32" i="11"/>
  <c r="S24" i="11"/>
  <c r="S16" i="11"/>
  <c r="S27" i="10"/>
  <c r="T27" i="10" s="1"/>
  <c r="U14" i="18" l="1"/>
  <c r="V14" i="18" s="1"/>
  <c r="U12" i="18"/>
  <c r="V12" i="18" s="1"/>
  <c r="S14" i="11"/>
  <c r="D50" i="12"/>
  <c r="H50" i="12"/>
  <c r="L50" i="12"/>
  <c r="R13" i="12"/>
  <c r="F50" i="12"/>
  <c r="J50" i="12"/>
  <c r="E50" i="12"/>
  <c r="I50" i="12"/>
  <c r="M50" i="12"/>
  <c r="R40" i="12"/>
  <c r="R32" i="12"/>
  <c r="R24" i="12"/>
  <c r="R16" i="12"/>
  <c r="R12" i="12"/>
  <c r="N50" i="17"/>
  <c r="V19" i="17"/>
  <c r="W19" i="17" s="1"/>
  <c r="V38" i="17"/>
  <c r="W38" i="17" s="1"/>
  <c r="F50" i="17"/>
  <c r="K50" i="17"/>
  <c r="D50" i="17"/>
  <c r="I50" i="17"/>
  <c r="Q50" i="17"/>
  <c r="O50" i="17"/>
  <c r="S39" i="10"/>
  <c r="T39" i="10" s="1"/>
  <c r="S19" i="10"/>
  <c r="T19" i="10" s="1"/>
  <c r="S34" i="10"/>
  <c r="T34" i="10" s="1"/>
  <c r="S22" i="10"/>
  <c r="T22" i="10" s="1"/>
  <c r="S18" i="10"/>
  <c r="T18" i="10" s="1"/>
  <c r="S14" i="10"/>
  <c r="T14" i="10" s="1"/>
  <c r="S12" i="14"/>
  <c r="Q24" i="16"/>
  <c r="Q20" i="16"/>
  <c r="Q11" i="16"/>
  <c r="Q16" i="16"/>
  <c r="Q12" i="16"/>
  <c r="Q31" i="16"/>
  <c r="Q27" i="16"/>
  <c r="Q23" i="16"/>
  <c r="Q19" i="16"/>
  <c r="Q15" i="16"/>
  <c r="Q13" i="16"/>
  <c r="R38" i="15"/>
  <c r="R20" i="15"/>
  <c r="R36" i="15"/>
  <c r="R28" i="15"/>
  <c r="R26" i="15"/>
  <c r="R18" i="15"/>
  <c r="R42" i="15"/>
  <c r="R34" i="15"/>
  <c r="R30" i="15"/>
  <c r="R22" i="15"/>
  <c r="R43" i="15"/>
  <c r="R39" i="15"/>
  <c r="R35" i="15"/>
  <c r="R31" i="15"/>
  <c r="R27" i="15"/>
  <c r="R23" i="15"/>
  <c r="R19" i="15"/>
  <c r="S43" i="14"/>
  <c r="S39" i="14"/>
  <c r="S35" i="14"/>
  <c r="S31" i="14"/>
  <c r="S27" i="14"/>
  <c r="S23" i="14"/>
  <c r="S19" i="14"/>
  <c r="S15" i="14"/>
  <c r="R15" i="15"/>
  <c r="Q14" i="16"/>
  <c r="U24" i="18"/>
  <c r="V24" i="18" s="1"/>
  <c r="U45" i="18"/>
  <c r="V45" i="18" s="1"/>
  <c r="U41" i="18"/>
  <c r="V41" i="18" s="1"/>
  <c r="U33" i="18"/>
  <c r="V33" i="18" s="1"/>
  <c r="U29" i="18"/>
  <c r="V29" i="18" s="1"/>
  <c r="U25" i="18"/>
  <c r="V25" i="18" s="1"/>
  <c r="U21" i="18"/>
  <c r="V21" i="18" s="1"/>
  <c r="U17" i="18"/>
  <c r="V17" i="18" s="1"/>
  <c r="U13" i="18"/>
  <c r="V13" i="18" s="1"/>
  <c r="U39" i="18"/>
  <c r="V39" i="18" s="1"/>
  <c r="U31" i="18"/>
  <c r="V31" i="18" s="1"/>
  <c r="U23" i="18"/>
  <c r="V23" i="18" s="1"/>
  <c r="U15" i="18"/>
  <c r="V15" i="18" s="1"/>
  <c r="U37" i="18"/>
  <c r="V37" i="18" s="1"/>
  <c r="U27" i="18"/>
  <c r="V27" i="18" s="1"/>
  <c r="U42" i="18"/>
  <c r="V42" i="18" s="1"/>
  <c r="U34" i="18"/>
  <c r="V34" i="18" s="1"/>
  <c r="U22" i="18"/>
  <c r="V22" i="18" s="1"/>
  <c r="U18" i="18"/>
  <c r="V18" i="18" s="1"/>
  <c r="U11" i="18"/>
  <c r="V11" i="18" s="1"/>
  <c r="R38" i="12"/>
  <c r="R30" i="12"/>
  <c r="R22" i="12"/>
  <c r="R18" i="12"/>
  <c r="R17" i="12"/>
  <c r="R11" i="12"/>
  <c r="V42" i="17"/>
  <c r="W42" i="17" s="1"/>
  <c r="V34" i="17"/>
  <c r="W34" i="17" s="1"/>
  <c r="V30" i="17"/>
  <c r="W30" i="17" s="1"/>
  <c r="V26" i="17"/>
  <c r="W26" i="17" s="1"/>
  <c r="V22" i="17"/>
  <c r="W22" i="17" s="1"/>
  <c r="V18" i="17"/>
  <c r="W18" i="17" s="1"/>
  <c r="V36" i="17"/>
  <c r="W36" i="17" s="1"/>
  <c r="V43" i="17"/>
  <c r="W43" i="17" s="1"/>
  <c r="V35" i="17"/>
  <c r="W35" i="17" s="1"/>
  <c r="V27" i="17"/>
  <c r="W27" i="17" s="1"/>
  <c r="S11" i="11"/>
  <c r="Q43" i="16"/>
  <c r="Q35" i="16"/>
  <c r="Q37" i="16"/>
  <c r="Q25" i="16"/>
  <c r="Q32" i="16"/>
  <c r="Q39" i="16"/>
  <c r="S42" i="10"/>
  <c r="T42" i="10" s="1"/>
  <c r="S38" i="10"/>
  <c r="T38" i="10" s="1"/>
  <c r="S30" i="10"/>
  <c r="T30" i="10" s="1"/>
  <c r="S26" i="10"/>
  <c r="T26" i="10" s="1"/>
  <c r="S43" i="10"/>
  <c r="T43" i="10" s="1"/>
  <c r="S35" i="10"/>
  <c r="T35" i="10" s="1"/>
  <c r="S23" i="10"/>
  <c r="T23" i="10" s="1"/>
  <c r="S31" i="10"/>
  <c r="T31" i="10" s="1"/>
  <c r="S15" i="10"/>
  <c r="T15" i="10" s="1"/>
  <c r="R41" i="15"/>
  <c r="R25" i="15"/>
  <c r="R17" i="15"/>
  <c r="R13" i="15"/>
  <c r="R44" i="15"/>
  <c r="R24" i="15"/>
  <c r="R16" i="15"/>
  <c r="R12" i="15"/>
  <c r="R33" i="15"/>
  <c r="R11" i="15"/>
  <c r="R14" i="15"/>
  <c r="S33" i="14"/>
  <c r="S14" i="14"/>
  <c r="S11" i="14"/>
  <c r="U43" i="18"/>
  <c r="V43" i="18" s="1"/>
  <c r="U35" i="18"/>
  <c r="V35" i="18" s="1"/>
  <c r="U44" i="18"/>
  <c r="V44" i="18" s="1"/>
  <c r="U40" i="18"/>
  <c r="V40" i="18" s="1"/>
  <c r="U36" i="18"/>
  <c r="V36" i="18" s="1"/>
  <c r="U32" i="18"/>
  <c r="V32" i="18" s="1"/>
  <c r="V39" i="17"/>
  <c r="W39" i="17" s="1"/>
  <c r="V31" i="17"/>
  <c r="W31" i="17" s="1"/>
  <c r="V23" i="17"/>
  <c r="W23" i="17" s="1"/>
  <c r="V15" i="17"/>
  <c r="W15" i="17" s="1"/>
  <c r="V45" i="17"/>
  <c r="W45" i="17" s="1"/>
  <c r="V41" i="17"/>
  <c r="W41" i="17" s="1"/>
  <c r="V37" i="17"/>
  <c r="W37" i="17" s="1"/>
  <c r="V11" i="17"/>
  <c r="W11" i="17" s="1"/>
  <c r="Q45" i="16"/>
  <c r="Q41" i="16"/>
  <c r="Q33" i="16"/>
  <c r="Q17" i="16"/>
  <c r="Q29" i="16"/>
  <c r="Q21" i="16"/>
  <c r="Q44" i="16"/>
  <c r="Q40" i="16"/>
  <c r="Q36" i="16"/>
  <c r="R45" i="15"/>
  <c r="R37" i="15"/>
  <c r="R29" i="15"/>
  <c r="R21" i="15"/>
  <c r="R32" i="15"/>
  <c r="R40" i="15"/>
  <c r="S41" i="14"/>
  <c r="S25" i="14"/>
  <c r="S17" i="14"/>
  <c r="S13" i="14"/>
  <c r="S45" i="14"/>
  <c r="S37" i="14"/>
  <c r="S29" i="14"/>
  <c r="S21" i="14"/>
  <c r="S32" i="14"/>
  <c r="S40" i="14"/>
  <c r="R29" i="12"/>
  <c r="R37" i="12"/>
  <c r="R25" i="12"/>
  <c r="R33" i="12"/>
  <c r="R41" i="12"/>
  <c r="R19" i="12"/>
  <c r="R27" i="12"/>
  <c r="R35" i="12"/>
  <c r="R43" i="12"/>
  <c r="R45" i="12"/>
  <c r="R15" i="12"/>
  <c r="R23" i="12"/>
  <c r="R31" i="12"/>
  <c r="R39" i="12"/>
  <c r="S21" i="10"/>
  <c r="T21" i="10" s="1"/>
  <c r="S17" i="10"/>
  <c r="T17" i="10" s="1"/>
  <c r="S13" i="10"/>
  <c r="T13" i="10" s="1"/>
  <c r="S45" i="10"/>
  <c r="T45" i="10" s="1"/>
  <c r="S29" i="10"/>
  <c r="T29" i="10" s="1"/>
  <c r="S25" i="10"/>
  <c r="T25" i="10" s="1"/>
  <c r="S41" i="11"/>
  <c r="S21" i="11"/>
  <c r="S15" i="11"/>
  <c r="S37" i="11"/>
  <c r="S33" i="11"/>
  <c r="S25" i="11"/>
  <c r="S17" i="11"/>
  <c r="S13" i="11"/>
  <c r="S45" i="11"/>
  <c r="S29" i="11"/>
  <c r="S42" i="11"/>
  <c r="S38" i="11"/>
  <c r="S26" i="11"/>
  <c r="S22" i="11"/>
  <c r="S19" i="11"/>
  <c r="S23" i="11"/>
  <c r="S27" i="11"/>
  <c r="S31" i="11"/>
  <c r="S35" i="11"/>
  <c r="S39" i="11"/>
  <c r="S43" i="11"/>
  <c r="S41" i="10"/>
  <c r="T41" i="10" s="1"/>
  <c r="S37" i="10"/>
  <c r="T37" i="10" s="1"/>
  <c r="S33" i="10"/>
  <c r="T33" i="10" s="1"/>
  <c r="S36" i="10"/>
  <c r="T36" i="10" s="1"/>
  <c r="Q11" i="8"/>
  <c r="O15" i="13"/>
  <c r="O19" i="13"/>
  <c r="O23" i="13"/>
  <c r="O27" i="13"/>
  <c r="O31" i="13"/>
  <c r="O35" i="13"/>
  <c r="O39" i="13"/>
  <c r="O43" i="13"/>
  <c r="O18" i="13"/>
  <c r="O22" i="13"/>
  <c r="O26" i="13"/>
  <c r="O30" i="13"/>
  <c r="O34" i="13"/>
  <c r="O38" i="13"/>
  <c r="O42" i="13"/>
  <c r="N11" i="13"/>
  <c r="L11" i="13"/>
  <c r="K11" i="13"/>
  <c r="O44" i="13"/>
  <c r="O40" i="13"/>
  <c r="O36" i="13"/>
  <c r="O32" i="13"/>
  <c r="O28" i="13"/>
  <c r="O24" i="13"/>
  <c r="O20" i="13"/>
  <c r="O16" i="13"/>
  <c r="X24" i="1"/>
  <c r="X13" i="1"/>
  <c r="X14" i="1"/>
  <c r="X17" i="1"/>
  <c r="X18" i="1"/>
  <c r="X21" i="1"/>
  <c r="X22" i="1"/>
  <c r="X25" i="1"/>
  <c r="X26" i="1"/>
  <c r="X28" i="1"/>
  <c r="X29" i="1"/>
  <c r="X30" i="1"/>
  <c r="X32" i="1"/>
  <c r="X37" i="1"/>
  <c r="X38" i="1"/>
  <c r="X42" i="1"/>
  <c r="Y18" i="9" l="1"/>
  <c r="Y36" i="9"/>
  <c r="X44" i="1"/>
  <c r="X16" i="1"/>
  <c r="Y16" i="1" s="1"/>
  <c r="X12" i="1"/>
  <c r="X43" i="1"/>
  <c r="X39" i="1"/>
  <c r="X31" i="1"/>
  <c r="X27" i="1"/>
  <c r="X23" i="1"/>
  <c r="X19" i="1"/>
  <c r="X15" i="1"/>
  <c r="Y15" i="1" s="1"/>
  <c r="X45" i="1"/>
  <c r="X41" i="1"/>
  <c r="X33" i="1"/>
  <c r="X35" i="1"/>
  <c r="X20" i="1"/>
  <c r="X40" i="1"/>
  <c r="Y15" i="9"/>
  <c r="Y28" i="9"/>
  <c r="Y34" i="9"/>
  <c r="Y44" i="9"/>
  <c r="Y20" i="9"/>
  <c r="Y12" i="9"/>
  <c r="Y39" i="9"/>
  <c r="Y26" i="9"/>
  <c r="Y32" i="9"/>
  <c r="Y24" i="9"/>
  <c r="Y16" i="9"/>
  <c r="Y35" i="9"/>
  <c r="Y45" i="9"/>
  <c r="Y40" i="9"/>
  <c r="Y43" i="9"/>
  <c r="Y31" i="9"/>
  <c r="Y23" i="9"/>
  <c r="Y27" i="9"/>
  <c r="Y19" i="9"/>
  <c r="Y37" i="9"/>
  <c r="Y29" i="9"/>
  <c r="Y21" i="9"/>
  <c r="Y13" i="9"/>
  <c r="Y41" i="9"/>
  <c r="Y33" i="9"/>
  <c r="Y25" i="9"/>
  <c r="Y17" i="9"/>
  <c r="Y11" i="9"/>
  <c r="Y38" i="9"/>
  <c r="Y42" i="9"/>
  <c r="Y14" i="9"/>
  <c r="Y22" i="9"/>
  <c r="Y30" i="9"/>
  <c r="O14" i="13"/>
  <c r="O41" i="13"/>
  <c r="O37" i="13"/>
  <c r="O33" i="13"/>
  <c r="O29" i="13"/>
  <c r="O25" i="13"/>
  <c r="O21" i="13"/>
  <c r="P21" i="13" s="1"/>
  <c r="O17" i="13"/>
  <c r="O13" i="13"/>
  <c r="O45" i="13"/>
  <c r="O11" i="13"/>
  <c r="X34" i="1"/>
  <c r="X36" i="1"/>
  <c r="X11" i="1"/>
  <c r="J49" i="16" l="1"/>
  <c r="D49" i="16"/>
  <c r="J48" i="16"/>
  <c r="D48" i="16"/>
  <c r="J47" i="16"/>
  <c r="J50" i="16" s="1"/>
  <c r="D47" i="16"/>
  <c r="J46" i="16"/>
  <c r="D46" i="16"/>
  <c r="I49" i="16"/>
  <c r="C49" i="16"/>
  <c r="I48" i="16"/>
  <c r="C48" i="16"/>
  <c r="I47" i="16"/>
  <c r="I50" i="16" s="1"/>
  <c r="C47" i="16"/>
  <c r="I46" i="16"/>
  <c r="C46" i="16"/>
  <c r="L49" i="16"/>
  <c r="L48" i="16"/>
  <c r="L47" i="16"/>
  <c r="L46" i="16"/>
  <c r="K49" i="16"/>
  <c r="E49" i="16"/>
  <c r="K48" i="16"/>
  <c r="E48" i="16"/>
  <c r="K47" i="16"/>
  <c r="K50" i="16" s="1"/>
  <c r="E47" i="16"/>
  <c r="K46" i="16"/>
  <c r="E46" i="16"/>
  <c r="G47" i="15"/>
  <c r="G50" i="15" s="1"/>
  <c r="G49" i="15"/>
  <c r="G48" i="15"/>
  <c r="H47" i="15"/>
  <c r="H49" i="15"/>
  <c r="G46" i="15"/>
  <c r="H46" i="15"/>
  <c r="H48" i="15"/>
  <c r="K49" i="15"/>
  <c r="D49" i="15"/>
  <c r="K48" i="15"/>
  <c r="D48" i="15"/>
  <c r="K47" i="15"/>
  <c r="K50" i="15" s="1"/>
  <c r="D47" i="15"/>
  <c r="D50" i="15" s="1"/>
  <c r="K46" i="15"/>
  <c r="D46" i="15"/>
  <c r="L48" i="15"/>
  <c r="J49" i="15"/>
  <c r="C49" i="15"/>
  <c r="J48" i="15"/>
  <c r="C48" i="15"/>
  <c r="J47" i="15"/>
  <c r="J50" i="15" s="1"/>
  <c r="C47" i="15"/>
  <c r="J46" i="15"/>
  <c r="C46" i="15"/>
  <c r="M49" i="15"/>
  <c r="M48" i="15"/>
  <c r="M47" i="15"/>
  <c r="M46" i="15"/>
  <c r="L49" i="15"/>
  <c r="F49" i="15"/>
  <c r="F48" i="15"/>
  <c r="L47" i="15"/>
  <c r="L50" i="15" s="1"/>
  <c r="F47" i="15"/>
  <c r="L46" i="15"/>
  <c r="F46" i="15"/>
  <c r="L49" i="14"/>
  <c r="E49" i="14"/>
  <c r="M48" i="14"/>
  <c r="H48" i="14"/>
  <c r="N47" i="14"/>
  <c r="I47" i="14"/>
  <c r="C47" i="14"/>
  <c r="J46" i="14"/>
  <c r="D46" i="14"/>
  <c r="K48" i="14"/>
  <c r="D49" i="14"/>
  <c r="L48" i="14"/>
  <c r="E48" i="14"/>
  <c r="M47" i="14"/>
  <c r="H47" i="14"/>
  <c r="N46" i="14"/>
  <c r="I46" i="14"/>
  <c r="C46" i="14"/>
  <c r="H49" i="14"/>
  <c r="N48" i="14"/>
  <c r="C48" i="14"/>
  <c r="J47" i="14"/>
  <c r="E46" i="14"/>
  <c r="N49" i="14"/>
  <c r="I49" i="14"/>
  <c r="C49" i="14"/>
  <c r="J48" i="14"/>
  <c r="D48" i="14"/>
  <c r="L47" i="14"/>
  <c r="L50" i="14" s="1"/>
  <c r="E47" i="14"/>
  <c r="E50" i="14" s="1"/>
  <c r="M46" i="14"/>
  <c r="H46" i="14"/>
  <c r="M49" i="14"/>
  <c r="I48" i="14"/>
  <c r="D47" i="14"/>
  <c r="L46" i="14"/>
  <c r="I46" i="13"/>
  <c r="I48" i="13"/>
  <c r="I47" i="13"/>
  <c r="I49" i="13"/>
  <c r="O46" i="18"/>
  <c r="N49" i="18"/>
  <c r="J49" i="18"/>
  <c r="F49" i="18"/>
  <c r="N48" i="18"/>
  <c r="J48" i="18"/>
  <c r="F48" i="18"/>
  <c r="N47" i="18"/>
  <c r="J47" i="18"/>
  <c r="F47" i="18"/>
  <c r="N46" i="18"/>
  <c r="J46" i="18"/>
  <c r="F46" i="18"/>
  <c r="O47" i="18"/>
  <c r="M49" i="18"/>
  <c r="I49" i="18"/>
  <c r="E49" i="18"/>
  <c r="M48" i="18"/>
  <c r="I48" i="18"/>
  <c r="E48" i="18"/>
  <c r="M47" i="18"/>
  <c r="I47" i="18"/>
  <c r="E47" i="18"/>
  <c r="M46" i="18"/>
  <c r="I46" i="18"/>
  <c r="E46" i="18"/>
  <c r="O48" i="18"/>
  <c r="L49" i="18"/>
  <c r="H49" i="18"/>
  <c r="D49" i="18"/>
  <c r="L48" i="18"/>
  <c r="H48" i="18"/>
  <c r="D48" i="18"/>
  <c r="L47" i="18"/>
  <c r="H47" i="18"/>
  <c r="D47" i="18"/>
  <c r="L46" i="18"/>
  <c r="H46" i="18"/>
  <c r="D46" i="18"/>
  <c r="O49" i="18"/>
  <c r="K49" i="18"/>
  <c r="G49" i="18"/>
  <c r="C49" i="18"/>
  <c r="K48" i="18"/>
  <c r="G48" i="18"/>
  <c r="C48" i="18"/>
  <c r="K47" i="18"/>
  <c r="G47" i="18"/>
  <c r="C47" i="18"/>
  <c r="K46" i="18"/>
  <c r="G46" i="18"/>
  <c r="C46" i="18"/>
  <c r="J49" i="13"/>
  <c r="E49" i="13"/>
  <c r="D48" i="13"/>
  <c r="C47" i="13"/>
  <c r="F46" i="13"/>
  <c r="D49" i="13"/>
  <c r="C48" i="13"/>
  <c r="F47" i="13"/>
  <c r="J46" i="13"/>
  <c r="E46" i="13"/>
  <c r="C49" i="13"/>
  <c r="F48" i="13"/>
  <c r="J47" i="13"/>
  <c r="E47" i="13"/>
  <c r="D46" i="13"/>
  <c r="F49" i="13"/>
  <c r="J48" i="13"/>
  <c r="E48" i="13"/>
  <c r="D47" i="13"/>
  <c r="C46" i="13"/>
  <c r="L50" i="16" l="1"/>
  <c r="E50" i="16"/>
  <c r="C50" i="16"/>
  <c r="D50" i="16"/>
  <c r="M50" i="15"/>
  <c r="H50" i="15"/>
  <c r="C50" i="15"/>
  <c r="E50" i="15"/>
  <c r="D50" i="14"/>
  <c r="H50" i="14"/>
  <c r="C50" i="14"/>
  <c r="J50" i="14"/>
  <c r="M50" i="14"/>
  <c r="I50" i="14"/>
  <c r="N50" i="14"/>
  <c r="D50" i="13"/>
  <c r="I50" i="13"/>
  <c r="M49" i="11"/>
  <c r="H49" i="11"/>
  <c r="D49" i="11"/>
  <c r="K48" i="11"/>
  <c r="F48" i="11"/>
  <c r="M47" i="11"/>
  <c r="H47" i="11"/>
  <c r="D47" i="11"/>
  <c r="K46" i="11"/>
  <c r="F46" i="11"/>
  <c r="L49" i="11"/>
  <c r="G49" i="11"/>
  <c r="N48" i="11"/>
  <c r="I48" i="11"/>
  <c r="E48" i="11"/>
  <c r="L47" i="11"/>
  <c r="G47" i="11"/>
  <c r="N46" i="11"/>
  <c r="I46" i="11"/>
  <c r="E46" i="11"/>
  <c r="I49" i="11"/>
  <c r="I47" i="11"/>
  <c r="G46" i="11"/>
  <c r="L48" i="11"/>
  <c r="K49" i="11"/>
  <c r="F49" i="11"/>
  <c r="M48" i="11"/>
  <c r="H48" i="11"/>
  <c r="D48" i="11"/>
  <c r="K47" i="11"/>
  <c r="F47" i="11"/>
  <c r="M46" i="11"/>
  <c r="H46" i="11"/>
  <c r="D46" i="11"/>
  <c r="N49" i="11"/>
  <c r="E49" i="11"/>
  <c r="G48" i="11"/>
  <c r="N47" i="11"/>
  <c r="E47" i="11"/>
  <c r="E50" i="11" s="1"/>
  <c r="L46" i="11"/>
  <c r="N47" i="10"/>
  <c r="K49" i="10"/>
  <c r="G49" i="10"/>
  <c r="L48" i="10"/>
  <c r="H48" i="10"/>
  <c r="M47" i="10"/>
  <c r="I47" i="10"/>
  <c r="E47" i="10"/>
  <c r="J46" i="10"/>
  <c r="F46" i="10"/>
  <c r="N46" i="10"/>
  <c r="K48" i="10"/>
  <c r="G48" i="10"/>
  <c r="H47" i="10"/>
  <c r="I46" i="10"/>
  <c r="N49" i="10"/>
  <c r="M49" i="10"/>
  <c r="I49" i="10"/>
  <c r="E49" i="10"/>
  <c r="J48" i="10"/>
  <c r="F48" i="10"/>
  <c r="K47" i="10"/>
  <c r="K50" i="10" s="1"/>
  <c r="G47" i="10"/>
  <c r="G50" i="10" s="1"/>
  <c r="L46" i="10"/>
  <c r="H46" i="10"/>
  <c r="F49" i="10"/>
  <c r="M46" i="10"/>
  <c r="N48" i="10"/>
  <c r="L49" i="10"/>
  <c r="H49" i="10"/>
  <c r="M48" i="10"/>
  <c r="I48" i="10"/>
  <c r="E48" i="10"/>
  <c r="J47" i="10"/>
  <c r="F47" i="10"/>
  <c r="K46" i="10"/>
  <c r="G46" i="10"/>
  <c r="J49" i="10"/>
  <c r="L47" i="10"/>
  <c r="L50" i="10" s="1"/>
  <c r="E46" i="10"/>
  <c r="K49" i="8"/>
  <c r="G49" i="8"/>
  <c r="L48" i="8"/>
  <c r="H48" i="8"/>
  <c r="D48" i="8"/>
  <c r="I47" i="8"/>
  <c r="E47" i="8"/>
  <c r="J46" i="8"/>
  <c r="F46" i="8"/>
  <c r="J49" i="8"/>
  <c r="F49" i="8"/>
  <c r="G48" i="8"/>
  <c r="D47" i="8"/>
  <c r="I49" i="8"/>
  <c r="E49" i="8"/>
  <c r="J48" i="8"/>
  <c r="F48" i="8"/>
  <c r="K47" i="8"/>
  <c r="G47" i="8"/>
  <c r="G50" i="8" s="1"/>
  <c r="L46" i="8"/>
  <c r="H46" i="8"/>
  <c r="D46" i="8"/>
  <c r="L49" i="8"/>
  <c r="H49" i="8"/>
  <c r="D49" i="8"/>
  <c r="I48" i="8"/>
  <c r="E48" i="8"/>
  <c r="J47" i="8"/>
  <c r="J50" i="8" s="1"/>
  <c r="F47" i="8"/>
  <c r="K46" i="8"/>
  <c r="G46" i="8"/>
  <c r="K48" i="8"/>
  <c r="L47" i="8"/>
  <c r="H47" i="8"/>
  <c r="H50" i="8" s="1"/>
  <c r="I46" i="8"/>
  <c r="E46" i="8"/>
  <c r="R46" i="9"/>
  <c r="S47" i="9"/>
  <c r="T48" i="9"/>
  <c r="O49" i="9"/>
  <c r="M49" i="9"/>
  <c r="I49" i="9"/>
  <c r="O48" i="9"/>
  <c r="M48" i="9"/>
  <c r="I48" i="9"/>
  <c r="O47" i="9"/>
  <c r="O50" i="9" s="1"/>
  <c r="M47" i="9"/>
  <c r="I47" i="9"/>
  <c r="O46" i="9"/>
  <c r="M46" i="9"/>
  <c r="I46" i="9"/>
  <c r="S48" i="9"/>
  <c r="S46" i="9"/>
  <c r="T47" i="9"/>
  <c r="R49" i="9"/>
  <c r="N49" i="9"/>
  <c r="H49" i="9"/>
  <c r="N48" i="9"/>
  <c r="H48" i="9"/>
  <c r="N47" i="9"/>
  <c r="H47" i="9"/>
  <c r="H50" i="9" s="1"/>
  <c r="N46" i="9"/>
  <c r="H46" i="9"/>
  <c r="L49" i="9"/>
  <c r="L46" i="9"/>
  <c r="T46" i="9"/>
  <c r="R48" i="9"/>
  <c r="S49" i="9"/>
  <c r="Q49" i="9"/>
  <c r="Q48" i="9"/>
  <c r="Q47" i="9"/>
  <c r="Q46" i="9"/>
  <c r="R47" i="9"/>
  <c r="R50" i="9" s="1"/>
  <c r="T49" i="9"/>
  <c r="P49" i="9"/>
  <c r="P48" i="9"/>
  <c r="L48" i="9"/>
  <c r="P47" i="9"/>
  <c r="P50" i="9" s="1"/>
  <c r="L47" i="9"/>
  <c r="L50" i="9" s="1"/>
  <c r="P46" i="9"/>
  <c r="I50" i="18"/>
  <c r="G50" i="18"/>
  <c r="D50" i="18"/>
  <c r="N50" i="18"/>
  <c r="L50" i="18"/>
  <c r="F50" i="18"/>
  <c r="K50" i="18"/>
  <c r="H50" i="18"/>
  <c r="E50" i="18"/>
  <c r="O50" i="18"/>
  <c r="C50" i="18"/>
  <c r="M50" i="18"/>
  <c r="J50" i="18"/>
  <c r="J50" i="13"/>
  <c r="C50" i="13"/>
  <c r="F50" i="13"/>
  <c r="E50" i="13"/>
  <c r="J48" i="1"/>
  <c r="O48" i="1"/>
  <c r="K47" i="1"/>
  <c r="G47" i="1"/>
  <c r="K49" i="1"/>
  <c r="M48" i="1"/>
  <c r="N49" i="1"/>
  <c r="O47" i="1"/>
  <c r="K48" i="1"/>
  <c r="I47" i="1"/>
  <c r="M47" i="1"/>
  <c r="O49" i="1"/>
  <c r="J49" i="1"/>
  <c r="I48" i="1"/>
  <c r="N47" i="1"/>
  <c r="N48" i="1"/>
  <c r="J47" i="1"/>
  <c r="M49" i="1"/>
  <c r="I49" i="1"/>
  <c r="I46" i="1"/>
  <c r="M46" i="1"/>
  <c r="N46" i="1"/>
  <c r="J46" i="1"/>
  <c r="O46" i="1"/>
  <c r="K46" i="1"/>
  <c r="G46" i="1"/>
  <c r="G49" i="1"/>
  <c r="G48" i="1"/>
  <c r="F50" i="11" l="1"/>
  <c r="H50" i="11"/>
  <c r="N50" i="11"/>
  <c r="K50" i="11"/>
  <c r="I50" i="11"/>
  <c r="M50" i="11"/>
  <c r="G50" i="11"/>
  <c r="L50" i="11"/>
  <c r="D50" i="11"/>
  <c r="F50" i="10"/>
  <c r="I50" i="10"/>
  <c r="H50" i="10"/>
  <c r="M50" i="10"/>
  <c r="J50" i="10"/>
  <c r="N50" i="10"/>
  <c r="E50" i="10"/>
  <c r="K50" i="8"/>
  <c r="I50" i="8"/>
  <c r="E50" i="8"/>
  <c r="L50" i="8"/>
  <c r="F50" i="8"/>
  <c r="D50" i="8"/>
  <c r="S50" i="9"/>
  <c r="M50" i="9"/>
  <c r="N50" i="9"/>
  <c r="I50" i="9"/>
  <c r="T50" i="9"/>
  <c r="Q50" i="9"/>
  <c r="N50" i="1"/>
  <c r="I50" i="1"/>
  <c r="O50" i="1"/>
  <c r="J50" i="1"/>
  <c r="K50" i="1"/>
  <c r="M50" i="1"/>
  <c r="G50" i="1"/>
</calcChain>
</file>

<file path=xl/sharedStrings.xml><?xml version="1.0" encoding="utf-8"?>
<sst xmlns="http://schemas.openxmlformats.org/spreadsheetml/2006/main" count="1044" uniqueCount="184">
  <si>
    <t>Pupil name</t>
  </si>
  <si>
    <t>Responds speedily with the correct sound to graphemes (letters or groups of letters) for all 40+ phonemes, including, where applicable, alternative sounds for graphemes</t>
  </si>
  <si>
    <t>Reads accurately by blending sounds in unfamiliar words</t>
  </si>
  <si>
    <t>Reads common exception words</t>
  </si>
  <si>
    <t>Reads aloud accurately books that are consistent with their developing phonic knowledge and that do not require them to use other strategies to work out words</t>
  </si>
  <si>
    <t>Clarify</t>
  </si>
  <si>
    <t>Select and Retrieve</t>
  </si>
  <si>
    <t>Monitor and Summarise</t>
  </si>
  <si>
    <t>COMPREHENSION</t>
  </si>
  <si>
    <t>Respond and Explain</t>
  </si>
  <si>
    <t>Year 1</t>
  </si>
  <si>
    <t>Class</t>
  </si>
  <si>
    <t>Number in class</t>
  </si>
  <si>
    <t>Year 2</t>
  </si>
  <si>
    <t>Reads aloud books closely matched to their improving phonic knowledge, sounding out unfamilliar words accurately, automatically and without undue hesitation</t>
  </si>
  <si>
    <t>Re-reads these books to build up theior fluency and confidence in word reading</t>
  </si>
  <si>
    <t>Listen to, discuss and express views about a wide range of contemporary and classic poetry, stories and non-fiction at a level beyond that at which they can read independently</t>
  </si>
  <si>
    <t>Teacher observable KPIs</t>
  </si>
  <si>
    <t>Year 3</t>
  </si>
  <si>
    <t>THEMES AND CONVENTIONS</t>
  </si>
  <si>
    <t>INFERENCE</t>
  </si>
  <si>
    <t>LANGUAGE FOR EFFECT</t>
  </si>
  <si>
    <t>Year 4</t>
  </si>
  <si>
    <t>Listen to and discuss a wide range of fiction, poetry, plays, nonfiction and reference books or textbooks</t>
  </si>
  <si>
    <t>Year 5</t>
  </si>
  <si>
    <t xml:space="preserve">Increase familiarity with a wide range of books including myths, legends and traditional stories, modern fiction, fiction from our literary heritage, and books from other cultures and traditions </t>
  </si>
  <si>
    <t>Retrieve, record and present information from non-fiction</t>
  </si>
  <si>
    <t>Participate in discussions about books that are read to them and those that can be read independently</t>
  </si>
  <si>
    <t>Year 6</t>
  </si>
  <si>
    <t>NATIONAL CURRICULUM READING DOMAINS</t>
  </si>
  <si>
    <t>NATIONAL CURRICULUM WRITING DOMAINS</t>
  </si>
  <si>
    <t>TRANSCRIPTION</t>
  </si>
  <si>
    <t>HANDWITING</t>
  </si>
  <si>
    <t>COMPOSITION</t>
  </si>
  <si>
    <t>GRAMMAR, PUNCTUATION &amp; SPELLING</t>
  </si>
  <si>
    <t>Begins to form lower-case letters in the correct direction, starting and finishing in the right place</t>
  </si>
  <si>
    <t>Spells words containing each of the 40+ phonemes already taught</t>
  </si>
  <si>
    <t>Names the letters of the alphabet in order</t>
  </si>
  <si>
    <t xml:space="preserve">Writes from memory simple sentences dictated by the teacher that include words using the GPCs and common exception words taught so far </t>
  </si>
  <si>
    <t>Introduces capital letters, full stops, question marks and exclamation marks to demarcate sentences</t>
  </si>
  <si>
    <t>Writes capital letters and digits of the correct size, orientation and relationship to one another and to lower case letters</t>
  </si>
  <si>
    <t>Considers what is going to be written before beginning by encapsulating what they want to say, sentence by sentence</t>
  </si>
  <si>
    <t xml:space="preserve">Proof-reads for spelling and punctuation errors 
</t>
  </si>
  <si>
    <t>Organises paragraphs around a theme</t>
  </si>
  <si>
    <t>In narratives, creates settings, characters and plot</t>
  </si>
  <si>
    <t>Proof-reads for spelling and punctuation errors</t>
  </si>
  <si>
    <t>Uses the forms ‘a’ or ‘an’ according to whether the next word begins with a consonant or a vowel eg a rock, an open box</t>
  </si>
  <si>
    <t>Uses headings and sub-headings to aid presentation</t>
  </si>
  <si>
    <t>Uses the present perfect form of verbs instead of the simple past eg ‘He has gone out to play’ in contrast to ‘He went out to play’</t>
  </si>
  <si>
    <t>Writes from memory simple sentences, dictated by the teacher, that include words and punctuation taught so far</t>
  </si>
  <si>
    <t>Uses standard English forms for verb inflections instead of local spoken forms</t>
  </si>
  <si>
    <t>Uses fronted adverbials</t>
  </si>
  <si>
    <t>Uses inverted commas and other punctuation to indicate direct speech</t>
  </si>
  <si>
    <t>Uses further organisational and presentational devices to structure text and to guide the reader (eg headings, bullet points, underlining)</t>
  </si>
  <si>
    <t>Punctuates bullet points to list information</t>
  </si>
  <si>
    <t>Total KPIs 'close to' secure</t>
  </si>
  <si>
    <t>Total KPIs 'secure'</t>
  </si>
  <si>
    <t>Total % of class 'close to'</t>
  </si>
  <si>
    <t>Total % of class 'secure'</t>
  </si>
  <si>
    <t>Total KPIs 'beyond'</t>
  </si>
  <si>
    <t>Total % of class 'beyond'</t>
  </si>
  <si>
    <t>Total % of class 'not secure'</t>
  </si>
  <si>
    <t>Total % of class 'close to', 'secure' and beyond</t>
  </si>
  <si>
    <t>Total KPIs 'not secure'</t>
  </si>
  <si>
    <t>Using the KPI Benchmarking Spreadsheets</t>
  </si>
  <si>
    <t>Total KPIs 'close to', 'secure' and 'beyond</t>
  </si>
  <si>
    <t>% of KPIs 'close to', 'secure' and 'beyond'</t>
  </si>
  <si>
    <t>WORD READING</t>
  </si>
  <si>
    <t>Composition and effect</t>
  </si>
  <si>
    <t>Text Structure &amp; Organisation</t>
  </si>
  <si>
    <t>Sentence Structure</t>
  </si>
  <si>
    <t>TEACHER OBSERVABLE KPIs</t>
  </si>
  <si>
    <t>Develop pleasure in reading, motivation to read, vocabulary and understanding</t>
  </si>
  <si>
    <t>Listen to and discuss a wide range of poems, stories and non-fiction at a level beyond that at which they can read independently</t>
  </si>
  <si>
    <t>Apply phonic knowledge and skills as the route to decode words</t>
  </si>
  <si>
    <t>Re-read books with taught GPCs and suffixes to build up their fluency and confidence in word reading</t>
  </si>
  <si>
    <t>y</t>
  </si>
  <si>
    <t>n</t>
  </si>
  <si>
    <t>c</t>
  </si>
  <si>
    <t>HANDWRITING</t>
  </si>
  <si>
    <t>b</t>
  </si>
  <si>
    <t>Participate in discussion about what is read to them, taking turns and listening to what others say</t>
  </si>
  <si>
    <t>Explain clearly their understanding of what is read to them</t>
  </si>
  <si>
    <t>Recognise and join in with predictable phrases</t>
  </si>
  <si>
    <t>Writes sentences by (2) re-reading what has been written to check that it makes sense.</t>
  </si>
  <si>
    <t>Writes sentences by (1) sequencing sentences to form short narratives.</t>
  </si>
  <si>
    <t>Writes from memory simple sentences dictated by the teacher that include words using the GPCs and common exception words taught so far.</t>
  </si>
  <si>
    <t>Develops positive attitudes towards, and stamina for, writing, by writing for different purposes.</t>
  </si>
  <si>
    <t>Makes simple additions, revisions and corrections to writing by (1) proof-reading to check for errors in spelling, grammar and punctuation.</t>
  </si>
  <si>
    <t>Makes simple additions, revisions and corrections to writing by (2) segmenting spoken words into phonemes and representing these by graphemes, spelling many correctly.</t>
  </si>
  <si>
    <t>Writes an appropriate mixture of both simple and compound sentences accurately.</t>
  </si>
  <si>
    <t>Makes simple additions, revisions and corrections to writing by (3) learning new ways of spelling phonemes for which one or more spellings are already known; and learn some words with each spelling, including a few common homophones.</t>
  </si>
  <si>
    <t>VOCABULARY, GRAMMAR &amp; PUNCTUATION</t>
  </si>
  <si>
    <t>Uses capital letters, full stops, question marks and exclamation marks to demarcate sentences.</t>
  </si>
  <si>
    <t>Use commas to separate items in a list.</t>
  </si>
  <si>
    <t>Uses the suffixes –er, –est in adjectives and –ly to turn adjectives into adverbs.</t>
  </si>
  <si>
    <t>Constructs subordination (using when, if, that, because) and co-ordination (using or, and, but).</t>
  </si>
  <si>
    <t>Uses the correct choice and consistent use of present tense and past tense throughout a written piece.</t>
  </si>
  <si>
    <t>Explores and accurately uses word families based on common words e.g. fear, feared, fearful, fears, fearfully.</t>
  </si>
  <si>
    <t>Uses the diagonal and horizontal strokes that are needed to join letters and understand which letters, when adjacent to one another, are best left unjoined.</t>
  </si>
  <si>
    <t>In narratives, creates settings, characters and plot.</t>
  </si>
  <si>
    <r>
      <rPr>
        <sz val="10"/>
        <color rgb="FFFF0000"/>
        <rFont val="Calibri"/>
        <family val="2"/>
        <scheme val="minor"/>
      </rPr>
      <t>Some sentence variation through sentence type (statement, question, exclamation, command), length and structure (simple, compound)</t>
    </r>
    <r>
      <rPr>
        <sz val="10"/>
        <color theme="1"/>
        <rFont val="Calibri"/>
        <family val="2"/>
        <scheme val="minor"/>
      </rPr>
      <t>.</t>
    </r>
  </si>
  <si>
    <t>Introduces inverted commas to punctuate direct speech.</t>
  </si>
  <si>
    <t>Proof-reads for spelling and punctuation errors.</t>
  </si>
  <si>
    <t>Expresses time, place and cause using conjunctions.</t>
  </si>
  <si>
    <t>Increase the legibility, consistency and quality of their handwriting e.g. is able to maintain  fluency of writing and has sufficient stamina for typical written tasks</t>
  </si>
  <si>
    <t xml:space="preserve">Draft and writes by composing and rehearsing sentences orally (including dialogue), progressively building a varied and rich vocabulary and an increasing range of sentence structures </t>
  </si>
  <si>
    <t xml:space="preserve">VOCABULARY, GRAMMAR &amp; PUNCTUATION </t>
  </si>
  <si>
    <t>Can choose an appropriate pronoun or noun within and across sentences to aid cohesion and avoid repetition</t>
  </si>
  <si>
    <t>Use knowledge of morphology and etymology in spelling and understand  that the spelling of some words needs to be learnt</t>
  </si>
  <si>
    <t>Identifies the audience for, and purpose of, the writing.</t>
  </si>
  <si>
    <t>Selects the appropriate form and uses other similar writing as models for their own Composition.</t>
  </si>
  <si>
    <t>Describes settings, characters and atmosphere.</t>
  </si>
  <si>
    <t>Sentence structure varied in line with the expectations of English Appendix 2.</t>
  </si>
  <si>
    <t>Ensures the consistent and correct use of tense throughout a piece of writing.</t>
  </si>
  <si>
    <t>Converts nouns or adjectives into verbs using suffixes (eg -ate; -ise; -ify).</t>
  </si>
  <si>
    <t>Indicates degrees of possibility using adverbs (eg perhaps, surely) or modal verbs (eg might, should, will, must).</t>
  </si>
  <si>
    <t>Uses commas to clarify meaning or avoid ambiguity.</t>
  </si>
  <si>
    <t xml:space="preserve">Write legibly, fluently and with increasing speed by choosing which shape of a letter to use when given choices and deciding whether or not to join specific letters
</t>
  </si>
  <si>
    <t xml:space="preserve">Uses dictionaries to check the spelling and meaning of words 
</t>
  </si>
  <si>
    <t>Sustains appropriate style and fluency throughout writing, including adapting to the purpose for writing e.g quick legible notes, formal letters etc.</t>
  </si>
  <si>
    <t>Selects the appropriate form and uses other similar writing as models for their own composition.</t>
  </si>
  <si>
    <t>Can describe settings, characters and atmosphere.</t>
  </si>
  <si>
    <t>Uses further organisational and presentational devices to structure text and to guide the reader (eg headings, bullet points, underlining).</t>
  </si>
  <si>
    <t>Draws on a repertoire of sentence structures, including simple, compound, and complex to, for example,  expand ideas, convey key information, provide emphasis, detail and description.</t>
  </si>
  <si>
    <t>Can understand and apply the difference between vocabulary typical of informal speech and vocabulary appropriate for formal speech and writing (eg find out - discover; ask for - request; go in - enter).</t>
  </si>
  <si>
    <t>Uses the passive voice to affect the presentation of information in a sentence (eg ‘I broke the window in the greenhouse’ versus ‘The window in the greenhouse was broken (by me)’.</t>
  </si>
  <si>
    <t>Can use layout devices, such as headings, sub-headings, columns, bullets, or tables, to structure text.</t>
  </si>
  <si>
    <t>Uses the colon to introduce a list.</t>
  </si>
  <si>
    <t>Develops pleasure in reading, motivation to read, vocabulary and understanding by (1) becoming very familiar with key stories, fairy stories and traditional tales</t>
  </si>
  <si>
    <t xml:space="preserve">Understands both the books they can already read accurately and fluently and those they listen to by (2) discussing the significance of the title and events </t>
  </si>
  <si>
    <t>Understands both the books they can already read accurately and fluently and those they listen to by (1) checking that the text makes sense to them as they read</t>
  </si>
  <si>
    <t>Understands both the books they can already read accurately and fluently and those they listen to by (2) as they read, correcting inaccurate reading</t>
  </si>
  <si>
    <t>Develop pleasure in reading, motivation to read, vocabulary and understanding (1) listening to and discussing a wide range of poems, stories and non-fiction at a level beyond that at which they can read independently</t>
  </si>
  <si>
    <t>Understands both the books they can already read accurately and fluently and those they listen to by (4) predicting what might happen on the basis of what has been read so far</t>
  </si>
  <si>
    <t>Reads accurately by blending the sounds in words that contain the graphemes taught so far especially recognising alternative sounds for graphemes.</t>
  </si>
  <si>
    <t>Reads accurately words of two or more syllables that contain the same graphemes as above.</t>
  </si>
  <si>
    <t>Reads most words at an instructional level 93-95 per cent quickly and accurately without overt sounding and blending, when they have been frequently encountered.</t>
  </si>
  <si>
    <t>Reads aloud books closely matched to their improving phonic knowledge, sounding out unfamiliar words accurately, automatically and without undue hesitation.</t>
  </si>
  <si>
    <t>Re-reads these books to build up their fluency and confidence in word reading.</t>
  </si>
  <si>
    <t>Develops pleasure in reading, motivation to read, vocabulary and understanding by (1) listening to, discussing and expressing views about a wide range of contemporary and classic poetry, stories and non-fiction at a level beyond that at which they can read independently.</t>
  </si>
  <si>
    <t>Develops pleasure in reading, motivation to read, vocabulary and understanding by (3) becoming increasingly familiar with a wider range of stories, fairy stories and traditional tales.</t>
  </si>
  <si>
    <t>Develops pleasure in reading, motivation to read, vocabulary and understanding by (4) retelling a range of stories, fairy stories and traditional tales.</t>
  </si>
  <si>
    <t>Develops pleasure in reading, motivation to read, vocabulary and understanding by (5) being introduced to non-fiction books that are structured in different ways.</t>
  </si>
  <si>
    <t>Understand both the books they can already read accurately and fluently and those that they listen to by (1) checking that the text makes sense to them as they read and correcting inaccurate reading.</t>
  </si>
  <si>
    <t>Develops pleasure in reading, motivation to read, vocabulary and understanding by (2) discussing the sequence of events in books and how items of information are related.</t>
  </si>
  <si>
    <t>Understand both the books they can already read accurately and fluently and those that they listen to by (2) answering questions.</t>
  </si>
  <si>
    <t>Participate in discussions about books, poems and other works that are read to them and those that they can read for themselves, taking turns and listening to what others say.</t>
  </si>
  <si>
    <t>Understand both the books they can already read accurately and fluently and those that they listen to by (3) predicting what might happen on the basis of what has been read so far.</t>
  </si>
  <si>
    <t>Develop pleasure in reading, motivation to read, vocabulary and understanding by recognising simple recurring literary language in stories and poetry.</t>
  </si>
  <si>
    <t>Reads further exception words, noting the unusual correspondences between spelling and sound, and where these occur in the word.</t>
  </si>
  <si>
    <t xml:space="preserve">Develops positive attitudes to reading and understanding of what they read by
(3) identifying themes and conventions in a wide range of books.
</t>
  </si>
  <si>
    <t xml:space="preserve">Develops positive attitudes to reading and understanding of what they read by 
(2) using dictionaries to check the meaning of words they have read.
</t>
  </si>
  <si>
    <t>Identifies main ideas drawn from more than one paragraph and summarises these.</t>
  </si>
  <si>
    <t>Retrieve and record information from non-fiction</t>
  </si>
  <si>
    <t xml:space="preserve">Develops positive attitudes to reading and understanding of what they read by 
(1) listening to and discussing a wide range of fiction, poetry, plays, non-fiction and reference books or textbooks.
</t>
  </si>
  <si>
    <t>Understands what they have read independently by (1) drawing inferences such as inferring characters’ feelings, thoughts and motives from their actions, and justifying inferences with evidence</t>
  </si>
  <si>
    <t>Understands what they have read independently by (2) predicting what might happen from details stated and implied.</t>
  </si>
  <si>
    <t>Identify specific language which contributes to the development of meaning.</t>
  </si>
  <si>
    <t>Applies a growing knowledge of root words, prefixes and suffixes (etymology and morphology) - as listed in English appendix 1 of the national curriculum document - both to read aloud and to understand the meaning of new words that are met.</t>
  </si>
  <si>
    <t>Reads further exception words, noting the unusual correspondences between spelling and sound and where these occur in the word.</t>
  </si>
  <si>
    <t>Identifies themes and conventions in a wide range of books.</t>
  </si>
  <si>
    <t>Checks that the text makes sense to the individual, discussing his understanding and explaining the meaning of words in context.</t>
  </si>
  <si>
    <t xml:space="preserve">Uses dictionaries to check the meaning of words that have been read.
</t>
  </si>
  <si>
    <t>Identifies main ideas drawn from more than one paragraph and summarises these</t>
  </si>
  <si>
    <t>Retrieves and records information from non-fiction.</t>
  </si>
  <si>
    <t>Listens to and discusses a wide range of fiction, poetry, plays, non-fiction and reference books or textbooks</t>
  </si>
  <si>
    <t>Predicts what might happen from details stated and implied.</t>
  </si>
  <si>
    <t>Draws inferences such as inferring characters’ feelings, thoughts and motives from their actions and justifies inferences with evidence.</t>
  </si>
  <si>
    <t>Identify how language, structure, and presentation contribute to meaning</t>
  </si>
  <si>
    <t>Applies a growing knowledge of root words, prefixes and suffixes (morphology and etymology) - as listed in English appendix 1 of the national curriculum document - both to read aloud and to understand the meaning of new words that are met.</t>
  </si>
  <si>
    <t>Increases familiarity with a wide range of books including myths, legends and traditional stories, modern fiction, fiction from our literary heritage, and books from other cultures and traditions.</t>
  </si>
  <si>
    <t>Asks pertinent and  helpful questions to improve their understanding of a text.</t>
  </si>
  <si>
    <t>Checks that the book makes sense to the reader, discussing the individual’s understanding and exploring the meaning of words in context.</t>
  </si>
  <si>
    <t>Summarises the main ideas drawn from more than one paragraph, identifying key details that support the main ideas.</t>
  </si>
  <si>
    <t>Retrieves, records and presents information from non-fiction.</t>
  </si>
  <si>
    <t>Participates in discussions about books that are read to the child and those that can be read independently.</t>
  </si>
  <si>
    <t>Provides reasoned justifications for their views about a book.</t>
  </si>
  <si>
    <t>Draws inferences such as inferring characters’ feelings, thoughts and motives from their actions, and justifying inferences with evidence from the text and wider experiences.</t>
  </si>
  <si>
    <t>Identifies how language, structure, and presentation contribute to meaning, giving relevant examples to illustrate.</t>
  </si>
  <si>
    <r>
      <rPr>
        <sz val="10"/>
        <rFont val="Gill Sans MT"/>
        <family val="2"/>
      </rPr>
      <t>Increases familiarity with a wide range of books, including myths, legends and traditional stories, modern fiction, fiction from our literary heritage, and books from other cultures and traditions.</t>
    </r>
    <r>
      <rPr>
        <sz val="10"/>
        <color rgb="FFFF0000"/>
        <rFont val="Gill Sans MT"/>
        <family val="2"/>
      </rPr>
      <t xml:space="preserve">
</t>
    </r>
  </si>
  <si>
    <t>Participates in discussions about books that are read to the individual and those that can be read independently. Provides reasoned justifications for their views about a book.</t>
  </si>
  <si>
    <t>Discusses and evaluates the authors use language, including figurative language, considering the impact on the reader.</t>
  </si>
  <si>
    <t>Uses devices to build cohesion within a paragraph (eg then, after that, this, firstly).</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</si>
</sst>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0"/>
      <color theme="1"/>
      <name val="Arial"/>
      <family val="2"/>
    </font>
    <font>
      <b/>
      <sz val="11"/>
      <color theme="1"/>
      <name val="Calibri"/>
      <family val="2"/>
      <scheme val="minor"/>
    </font>
    <font>
      <b/>
      <sz val="16"/>
      <color theme="1"/>
      <name val="Calibri"/>
      <family val="2"/>
      <scheme val="minor"/>
    </font>
    <font>
      <sz val="10"/>
      <color rgb="FFFF0000"/>
      <name val="Gill Sans MT"/>
      <family val="2"/>
    </font>
    <font>
      <sz val="12"/>
      <name val="Arial"/>
      <family val="2"/>
    </font>
    <font>
      <sz val="12"/>
      <color theme="1"/>
      <name val="Arial"/>
      <family val="2"/>
    </font>
    <font>
      <b/>
      <sz val="12"/>
      <color theme="1"/>
      <name val="Arial"/>
      <family val="2"/>
    </font>
    <font>
      <b/>
      <sz val="12"/>
      <color theme="1"/>
      <name val="Calibri"/>
      <family val="2"/>
      <scheme val="minor"/>
    </font>
    <font>
      <b/>
      <sz val="12"/>
      <name val="Arial"/>
      <family val="2"/>
    </font>
    <font>
      <sz val="9"/>
      <name val="Arial"/>
      <family val="2"/>
    </font>
    <font>
      <b/>
      <sz val="9"/>
      <name val="Arial"/>
      <family val="2"/>
    </font>
    <font>
      <sz val="9"/>
      <color theme="1"/>
      <name val="Arial"/>
      <family val="2"/>
    </font>
    <font>
      <b/>
      <sz val="9"/>
      <color theme="1"/>
      <name val="Arial"/>
      <family val="2"/>
    </font>
    <font>
      <sz val="11"/>
      <color rgb="FF006100"/>
      <name val="Calibri"/>
      <family val="2"/>
      <scheme val="minor"/>
    </font>
    <font>
      <sz val="11"/>
      <color rgb="FF9C0006"/>
      <name val="Calibri"/>
      <family val="2"/>
      <scheme val="minor"/>
    </font>
    <font>
      <sz val="14"/>
      <color theme="1"/>
      <name val="Calibri"/>
      <family val="2"/>
      <scheme val="minor"/>
    </font>
    <font>
      <sz val="14"/>
      <color theme="9" tint="-0.499984740745262"/>
      <name val="Calibri"/>
      <family val="2"/>
      <scheme val="minor"/>
    </font>
    <font>
      <sz val="14"/>
      <color rgb="FF006100"/>
      <name val="Calibri"/>
      <family val="2"/>
      <scheme val="minor"/>
    </font>
    <font>
      <sz val="14"/>
      <color theme="7" tint="-0.499984740745262"/>
      <name val="Calibri"/>
      <family val="2"/>
      <scheme val="minor"/>
    </font>
    <font>
      <sz val="14"/>
      <color rgb="FF9C0006"/>
      <name val="Calibri"/>
      <family val="2"/>
      <scheme val="minor"/>
    </font>
    <font>
      <sz val="12"/>
      <color theme="1"/>
      <name val="Calibri"/>
      <family val="2"/>
      <scheme val="minor"/>
    </font>
    <font>
      <sz val="10"/>
      <name val="Gill Sans MT"/>
      <family val="2"/>
    </font>
    <font>
      <sz val="10"/>
      <color rgb="FFFF0000"/>
      <name val="Calibri"/>
      <family val="2"/>
      <scheme val="minor"/>
    </font>
    <font>
      <sz val="9"/>
      <color theme="1"/>
      <name val="Calibri"/>
      <family val="2"/>
      <scheme val="minor"/>
    </font>
    <font>
      <sz val="10"/>
      <name val="Calibri"/>
      <family val="2"/>
      <scheme val="minor"/>
    </font>
    <font>
      <b/>
      <sz val="10"/>
      <name val="Calibri"/>
      <family val="2"/>
      <scheme val="minor"/>
    </font>
    <font>
      <b/>
      <sz val="10"/>
      <color rgb="FFFF0000"/>
      <name val="Calibri"/>
      <family val="2"/>
      <scheme val="minor"/>
    </font>
    <font>
      <sz val="1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FFCC"/>
        <bgColor indexed="64"/>
      </patternFill>
    </fill>
    <fill>
      <patternFill patternType="solid">
        <fgColor theme="5" tint="0.59999389629810485"/>
        <bgColor indexed="64"/>
      </patternFill>
    </fill>
    <fill>
      <patternFill patternType="solid">
        <fgColor theme="9" tint="0.59996337778862885"/>
        <bgColor indexed="64"/>
      </patternFill>
    </fill>
    <fill>
      <patternFill patternType="solid">
        <fgColor rgb="FFC6EFCE"/>
      </patternFill>
    </fill>
    <fill>
      <patternFill patternType="solid">
        <fgColor rgb="FFFFC7CE"/>
      </patternFill>
    </fill>
    <fill>
      <patternFill patternType="solid">
        <fgColor theme="7" tint="0.79998168889431442"/>
        <bgColor indexed="64"/>
      </patternFill>
    </fill>
    <fill>
      <patternFill patternType="solid">
        <fgColor rgb="FFE7EEF5"/>
        <bgColor indexed="64"/>
      </patternFill>
    </fill>
    <fill>
      <patternFill patternType="solid">
        <fgColor theme="0"/>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7" fillId="8" borderId="0" applyNumberFormat="0" applyBorder="0" applyAlignment="0" applyProtection="0"/>
    <xf numFmtId="0" fontId="18" fillId="9" borderId="0" applyNumberFormat="0" applyBorder="0" applyAlignment="0" applyProtection="0"/>
  </cellStyleXfs>
  <cellXfs count="459">
    <xf numFmtId="0" fontId="0" fillId="0" borderId="0" xfId="0"/>
    <xf numFmtId="0" fontId="0" fillId="0" borderId="0" xfId="0" applyAlignment="1" applyProtection="1"/>
    <xf numFmtId="0" fontId="0" fillId="0" borderId="0" xfId="0" applyProtection="1"/>
    <xf numFmtId="0" fontId="8" fillId="0" borderId="32" xfId="0" applyFont="1" applyFill="1" applyBorder="1" applyAlignment="1" applyProtection="1">
      <alignment vertical="top" wrapText="1"/>
      <protection locked="0"/>
    </xf>
    <xf numFmtId="0" fontId="8" fillId="0" borderId="33" xfId="0" applyFont="1" applyFill="1" applyBorder="1" applyAlignment="1" applyProtection="1">
      <alignment vertical="top" wrapText="1"/>
      <protection locked="0"/>
    </xf>
    <xf numFmtId="0" fontId="9" fillId="0" borderId="1" xfId="0" applyFont="1" applyBorder="1" applyProtection="1">
      <protection locked="0"/>
    </xf>
    <xf numFmtId="0" fontId="8" fillId="0" borderId="35" xfId="0" applyFont="1" applyFill="1" applyBorder="1" applyAlignment="1" applyProtection="1">
      <alignment vertical="top" wrapText="1"/>
      <protection locked="0"/>
    </xf>
    <xf numFmtId="0" fontId="9" fillId="0" borderId="33" xfId="0" applyFont="1" applyBorder="1" applyProtection="1">
      <protection locked="0"/>
    </xf>
    <xf numFmtId="49" fontId="4" fillId="0" borderId="51" xfId="0" applyNumberFormat="1" applyFont="1" applyBorder="1" applyAlignment="1" applyProtection="1">
      <alignment horizontal="center" vertical="center"/>
      <protection locked="0"/>
    </xf>
    <xf numFmtId="49" fontId="4" fillId="0" borderId="20"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49" fontId="4" fillId="0" borderId="33" xfId="0" applyNumberFormat="1" applyFont="1" applyBorder="1" applyAlignment="1" applyProtection="1">
      <alignment horizontal="center" vertical="center"/>
      <protection locked="0"/>
    </xf>
    <xf numFmtId="49" fontId="4" fillId="0" borderId="34"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0" fontId="9" fillId="0" borderId="26" xfId="0" applyFont="1" applyBorder="1" applyProtection="1">
      <protection locked="0"/>
    </xf>
    <xf numFmtId="49" fontId="12" fillId="0" borderId="7" xfId="0" applyNumberFormat="1" applyFont="1" applyBorder="1" applyAlignment="1" applyProtection="1">
      <alignment horizontal="left" vertical="top"/>
      <protection locked="0"/>
    </xf>
    <xf numFmtId="49" fontId="12" fillId="0" borderId="2" xfId="0" applyNumberFormat="1" applyFont="1" applyBorder="1" applyAlignment="1" applyProtection="1">
      <alignment horizontal="left" vertical="top"/>
      <protection locked="0"/>
    </xf>
    <xf numFmtId="49" fontId="12" fillId="0" borderId="6" xfId="0" applyNumberFormat="1" applyFont="1" applyBorder="1" applyAlignment="1" applyProtection="1">
      <alignment horizontal="left" vertical="top"/>
      <protection locked="0"/>
    </xf>
    <xf numFmtId="0" fontId="10" fillId="0" borderId="2" xfId="0" applyFont="1" applyBorder="1" applyAlignment="1" applyProtection="1">
      <alignment vertical="center" wrapText="1"/>
      <protection locked="0"/>
    </xf>
    <xf numFmtId="0" fontId="10" fillId="0" borderId="2" xfId="0" applyFont="1" applyBorder="1" applyProtection="1">
      <protection locked="0"/>
    </xf>
    <xf numFmtId="0" fontId="10" fillId="0" borderId="6" xfId="0" applyFont="1" applyBorder="1" applyProtection="1">
      <protection locked="0"/>
    </xf>
    <xf numFmtId="0" fontId="5" fillId="6" borderId="63" xfId="0" applyFont="1" applyFill="1" applyBorder="1" applyAlignment="1" applyProtection="1">
      <alignment horizontal="center" vertical="center" wrapText="1"/>
    </xf>
    <xf numFmtId="0" fontId="5" fillId="6" borderId="27" xfId="0" applyFont="1" applyFill="1" applyBorder="1" applyAlignment="1" applyProtection="1">
      <alignment horizontal="center" vertical="center" wrapText="1"/>
    </xf>
    <xf numFmtId="0" fontId="5" fillId="6" borderId="11" xfId="0" applyFont="1" applyFill="1" applyBorder="1" applyAlignment="1" applyProtection="1">
      <alignment horizontal="center" vertical="center" wrapText="1"/>
    </xf>
    <xf numFmtId="0" fontId="5" fillId="6" borderId="56" xfId="0" applyFont="1" applyFill="1" applyBorder="1" applyAlignment="1" applyProtection="1">
      <alignment horizontal="center" vertical="center" wrapText="1"/>
    </xf>
    <xf numFmtId="0" fontId="5" fillId="6" borderId="54" xfId="0" applyFont="1" applyFill="1" applyBorder="1" applyAlignment="1" applyProtection="1">
      <alignment horizontal="center" vertical="center" wrapText="1"/>
    </xf>
    <xf numFmtId="0" fontId="5" fillId="6" borderId="42" xfId="0" applyFont="1" applyFill="1" applyBorder="1" applyAlignment="1" applyProtection="1">
      <alignment horizontal="center" vertical="center" wrapText="1"/>
    </xf>
    <xf numFmtId="0" fontId="13" fillId="0" borderId="32" xfId="0" applyFont="1" applyFill="1" applyBorder="1" applyAlignment="1" applyProtection="1">
      <alignment vertical="top" wrapText="1"/>
      <protection locked="0"/>
    </xf>
    <xf numFmtId="0" fontId="13" fillId="0" borderId="33" xfId="0" applyFont="1" applyFill="1" applyBorder="1" applyAlignment="1" applyProtection="1">
      <alignment vertical="top" wrapText="1"/>
      <protection locked="0"/>
    </xf>
    <xf numFmtId="0" fontId="15" fillId="0" borderId="1" xfId="0" applyFont="1" applyBorder="1" applyProtection="1">
      <protection locked="0"/>
    </xf>
    <xf numFmtId="0" fontId="13" fillId="0" borderId="35" xfId="0" applyFont="1" applyFill="1" applyBorder="1" applyAlignment="1" applyProtection="1">
      <alignment vertical="top" wrapText="1"/>
      <protection locked="0"/>
    </xf>
    <xf numFmtId="0" fontId="15" fillId="0" borderId="33" xfId="0" applyFont="1" applyBorder="1" applyProtection="1">
      <protection locked="0"/>
    </xf>
    <xf numFmtId="0" fontId="15" fillId="0" borderId="26" xfId="0" applyFont="1" applyBorder="1" applyProtection="1">
      <protection locked="0"/>
    </xf>
    <xf numFmtId="49" fontId="4" fillId="0" borderId="10"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49" fontId="4" fillId="0" borderId="46" xfId="0" applyNumberFormat="1" applyFont="1" applyBorder="1" applyAlignment="1" applyProtection="1">
      <alignment horizontal="center" vertical="center"/>
      <protection locked="0"/>
    </xf>
    <xf numFmtId="49" fontId="4" fillId="0" borderId="24" xfId="0" applyNumberFormat="1" applyFont="1" applyBorder="1" applyAlignment="1" applyProtection="1">
      <alignment horizontal="center" vertical="center"/>
      <protection locked="0"/>
    </xf>
    <xf numFmtId="49" fontId="4" fillId="0" borderId="18"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0" fillId="0" borderId="0" xfId="0" applyFill="1" applyBorder="1" applyAlignment="1" applyProtection="1">
      <alignment horizontal="center" vertical="center"/>
    </xf>
    <xf numFmtId="9" fontId="1" fillId="2" borderId="63" xfId="0" applyNumberFormat="1" applyFont="1" applyFill="1" applyBorder="1" applyAlignment="1" applyProtection="1">
      <alignment horizontal="center" vertical="center"/>
    </xf>
    <xf numFmtId="0" fontId="1" fillId="11" borderId="40" xfId="0" applyNumberFormat="1" applyFont="1" applyFill="1" applyBorder="1" applyAlignment="1" applyProtection="1">
      <alignment horizontal="center" vertical="center"/>
    </xf>
    <xf numFmtId="0" fontId="5" fillId="0" borderId="0" xfId="0" applyFont="1" applyFill="1" applyBorder="1" applyAlignment="1" applyProtection="1">
      <alignment horizontal="center" vertical="center" wrapText="1"/>
    </xf>
    <xf numFmtId="0" fontId="1" fillId="11" borderId="46" xfId="0" applyNumberFormat="1" applyFont="1" applyFill="1" applyBorder="1" applyAlignment="1" applyProtection="1">
      <alignment horizontal="center" vertical="center"/>
    </xf>
    <xf numFmtId="0" fontId="1" fillId="11" borderId="47" xfId="0" applyNumberFormat="1" applyFont="1" applyFill="1" applyBorder="1" applyAlignment="1" applyProtection="1">
      <alignment horizontal="center" vertical="center"/>
    </xf>
    <xf numFmtId="0" fontId="1" fillId="11" borderId="9" xfId="0" applyNumberFormat="1" applyFont="1" applyFill="1" applyBorder="1" applyAlignment="1" applyProtection="1">
      <alignment horizontal="center" vertical="center"/>
    </xf>
    <xf numFmtId="0" fontId="1" fillId="11" borderId="35" xfId="0" applyNumberFormat="1" applyFont="1" applyFill="1" applyBorder="1" applyAlignment="1" applyProtection="1">
      <alignment horizontal="center" vertical="center"/>
    </xf>
    <xf numFmtId="0" fontId="1" fillId="11" borderId="36" xfId="0" applyNumberFormat="1" applyFont="1" applyFill="1" applyBorder="1" applyAlignment="1" applyProtection="1">
      <alignment horizontal="center" vertical="center"/>
    </xf>
    <xf numFmtId="9" fontId="1" fillId="11" borderId="45" xfId="0" applyNumberFormat="1" applyFont="1" applyFill="1" applyBorder="1" applyAlignment="1" applyProtection="1">
      <alignment horizontal="center"/>
    </xf>
    <xf numFmtId="9" fontId="1" fillId="11" borderId="46" xfId="0" applyNumberFormat="1" applyFont="1" applyFill="1" applyBorder="1" applyAlignment="1" applyProtection="1">
      <alignment horizontal="center"/>
    </xf>
    <xf numFmtId="9" fontId="0" fillId="0" borderId="0" xfId="0" applyNumberFormat="1" applyFill="1" applyBorder="1" applyAlignment="1" applyProtection="1">
      <alignment horizontal="center" vertical="center"/>
    </xf>
    <xf numFmtId="9" fontId="1" fillId="0" borderId="0" xfId="0" applyNumberFormat="1" applyFont="1" applyFill="1" applyBorder="1" applyAlignment="1" applyProtection="1">
      <alignment horizontal="center" vertical="center"/>
    </xf>
    <xf numFmtId="9" fontId="1" fillId="11" borderId="40" xfId="0" applyNumberFormat="1" applyFont="1" applyFill="1" applyBorder="1" applyAlignment="1" applyProtection="1">
      <alignment horizontal="center"/>
    </xf>
    <xf numFmtId="49" fontId="4" fillId="0" borderId="3" xfId="0" applyNumberFormat="1" applyFont="1" applyBorder="1" applyAlignment="1" applyProtection="1">
      <alignment horizontal="center" vertical="center"/>
      <protection locked="0"/>
    </xf>
    <xf numFmtId="0" fontId="0" fillId="0" borderId="0" xfId="0" applyNumberFormat="1" applyFill="1" applyBorder="1" applyAlignment="1" applyProtection="1">
      <alignment horizontal="center" vertical="center"/>
    </xf>
    <xf numFmtId="0" fontId="0"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9" fontId="1" fillId="0" borderId="0" xfId="0" applyNumberFormat="1" applyFont="1" applyFill="1" applyBorder="1" applyAlignment="1" applyProtection="1">
      <alignment horizontal="center"/>
    </xf>
    <xf numFmtId="0" fontId="0" fillId="12" borderId="40" xfId="0" applyNumberFormat="1" applyFill="1" applyBorder="1" applyAlignment="1" applyProtection="1">
      <alignment horizontal="center" vertical="center"/>
    </xf>
    <xf numFmtId="0" fontId="0" fillId="12" borderId="52" xfId="0" applyNumberFormat="1" applyFill="1" applyBorder="1" applyAlignment="1" applyProtection="1">
      <alignment horizontal="center" vertical="center"/>
    </xf>
    <xf numFmtId="0" fontId="0" fillId="12" borderId="9" xfId="0" applyNumberFormat="1" applyFont="1" applyFill="1" applyBorder="1" applyAlignment="1" applyProtection="1">
      <alignment horizontal="center" vertical="center"/>
    </xf>
    <xf numFmtId="0" fontId="0" fillId="12" borderId="57" xfId="0" applyNumberFormat="1" applyFill="1" applyBorder="1" applyAlignment="1" applyProtection="1">
      <alignment horizontal="center" vertical="center"/>
    </xf>
    <xf numFmtId="0" fontId="0" fillId="12" borderId="45" xfId="0" applyNumberFormat="1" applyFill="1" applyBorder="1" applyAlignment="1" applyProtection="1">
      <alignment horizontal="center" vertical="center"/>
    </xf>
    <xf numFmtId="0" fontId="0" fillId="12" borderId="51" xfId="0" applyNumberFormat="1" applyFont="1" applyFill="1" applyBorder="1" applyAlignment="1" applyProtection="1">
      <alignment horizontal="center" vertical="center"/>
    </xf>
    <xf numFmtId="9" fontId="0" fillId="12" borderId="63" xfId="0" applyNumberFormat="1" applyFill="1" applyBorder="1" applyAlignment="1" applyProtection="1">
      <alignment horizontal="center" vertical="center"/>
    </xf>
    <xf numFmtId="9" fontId="0" fillId="12" borderId="44" xfId="0" applyNumberFormat="1" applyFill="1" applyBorder="1" applyAlignment="1" applyProtection="1">
      <alignment horizontal="center" vertical="center"/>
    </xf>
    <xf numFmtId="0" fontId="0" fillId="12" borderId="40" xfId="0" applyNumberFormat="1" applyFont="1" applyFill="1" applyBorder="1" applyAlignment="1" applyProtection="1">
      <alignment horizontal="center" vertical="center"/>
    </xf>
    <xf numFmtId="0" fontId="0" fillId="12" borderId="45" xfId="0" applyNumberFormat="1" applyFont="1" applyFill="1" applyBorder="1" applyAlignment="1" applyProtection="1">
      <alignment horizontal="center" vertical="center"/>
    </xf>
    <xf numFmtId="0" fontId="0" fillId="12" borderId="44" xfId="0" applyNumberFormat="1" applyFill="1" applyBorder="1" applyAlignment="1" applyProtection="1">
      <alignment horizontal="center" vertical="center"/>
    </xf>
    <xf numFmtId="0" fontId="0" fillId="12" borderId="44" xfId="0" applyNumberFormat="1" applyFont="1" applyFill="1" applyBorder="1" applyAlignment="1" applyProtection="1">
      <alignment horizontal="center" vertical="center"/>
    </xf>
    <xf numFmtId="9" fontId="0" fillId="12" borderId="54" xfId="0" applyNumberFormat="1" applyFill="1" applyBorder="1" applyAlignment="1" applyProtection="1">
      <alignment horizontal="center" vertical="center"/>
    </xf>
    <xf numFmtId="9" fontId="0" fillId="12" borderId="16" xfId="0" applyNumberFormat="1" applyFill="1" applyBorder="1" applyAlignment="1" applyProtection="1">
      <alignment horizontal="center" vertical="center"/>
    </xf>
    <xf numFmtId="0" fontId="0" fillId="12" borderId="9" xfId="0" applyNumberFormat="1" applyFill="1" applyBorder="1" applyAlignment="1" applyProtection="1">
      <alignment horizontal="center" vertical="center"/>
    </xf>
    <xf numFmtId="0" fontId="1" fillId="11" borderId="64" xfId="0" applyNumberFormat="1" applyFont="1" applyFill="1" applyBorder="1" applyAlignment="1" applyProtection="1">
      <alignment horizontal="center" vertical="center"/>
    </xf>
    <xf numFmtId="0" fontId="1" fillId="11" borderId="65" xfId="0" applyNumberFormat="1" applyFont="1" applyFill="1" applyBorder="1" applyAlignment="1" applyProtection="1">
      <alignment horizontal="center" vertical="center"/>
    </xf>
    <xf numFmtId="0" fontId="1" fillId="11" borderId="38" xfId="0" applyNumberFormat="1" applyFont="1" applyFill="1" applyBorder="1" applyAlignment="1" applyProtection="1">
      <alignment horizontal="center" vertical="center"/>
    </xf>
    <xf numFmtId="9" fontId="1" fillId="11" borderId="52" xfId="0" applyNumberFormat="1" applyFont="1" applyFill="1" applyBorder="1" applyAlignment="1" applyProtection="1">
      <alignment horizontal="center"/>
    </xf>
    <xf numFmtId="9" fontId="0" fillId="0" borderId="0" xfId="0" applyNumberFormat="1" applyFont="1" applyFill="1" applyBorder="1" applyAlignment="1" applyProtection="1">
      <alignment horizontal="center" vertical="center"/>
    </xf>
    <xf numFmtId="0" fontId="1" fillId="11" borderId="8" xfId="0" applyNumberFormat="1" applyFont="1" applyFill="1" applyBorder="1" applyAlignment="1" applyProtection="1">
      <alignment horizontal="center" vertical="center"/>
    </xf>
    <xf numFmtId="0" fontId="0" fillId="12" borderId="51" xfId="0" applyNumberFormat="1" applyFill="1" applyBorder="1" applyAlignment="1" applyProtection="1">
      <alignment horizontal="center" vertical="center"/>
    </xf>
    <xf numFmtId="0" fontId="0" fillId="12" borderId="16" xfId="0" applyNumberFormat="1" applyFill="1" applyBorder="1" applyAlignment="1" applyProtection="1">
      <alignment horizontal="center" vertical="center"/>
    </xf>
    <xf numFmtId="0" fontId="0" fillId="12" borderId="16" xfId="0" applyNumberFormat="1" applyFont="1" applyFill="1" applyBorder="1" applyAlignment="1" applyProtection="1">
      <alignment horizontal="center" vertical="center"/>
    </xf>
    <xf numFmtId="9" fontId="1" fillId="11" borderId="44" xfId="0" applyNumberFormat="1" applyFont="1" applyFill="1" applyBorder="1" applyAlignment="1" applyProtection="1">
      <alignment horizontal="center"/>
    </xf>
    <xf numFmtId="49" fontId="4" fillId="0" borderId="40" xfId="0" applyNumberFormat="1" applyFont="1" applyBorder="1" applyAlignment="1" applyProtection="1">
      <alignment horizontal="center" vertical="center"/>
      <protection locked="0"/>
    </xf>
    <xf numFmtId="49" fontId="4" fillId="0" borderId="47" xfId="0" applyNumberFormat="1" applyFont="1" applyBorder="1" applyAlignment="1" applyProtection="1">
      <alignment horizontal="center" vertical="center"/>
      <protection locked="0"/>
    </xf>
    <xf numFmtId="0" fontId="0" fillId="0" borderId="0" xfId="0" applyBorder="1" applyProtection="1"/>
    <xf numFmtId="49" fontId="4" fillId="0" borderId="65" xfId="0" applyNumberFormat="1" applyFont="1" applyBorder="1" applyAlignment="1" applyProtection="1">
      <alignment horizontal="center" vertical="center"/>
      <protection locked="0"/>
    </xf>
    <xf numFmtId="49" fontId="4" fillId="0" borderId="35" xfId="0" applyNumberFormat="1" applyFont="1" applyBorder="1" applyAlignment="1" applyProtection="1">
      <alignment horizontal="center" vertical="center"/>
      <protection locked="0"/>
    </xf>
    <xf numFmtId="49" fontId="4" fillId="0" borderId="36" xfId="0" applyNumberFormat="1" applyFont="1" applyBorder="1" applyAlignment="1" applyProtection="1">
      <alignment horizontal="center" vertical="center"/>
      <protection locked="0"/>
    </xf>
    <xf numFmtId="0" fontId="5" fillId="3" borderId="1" xfId="0" applyFont="1" applyFill="1" applyBorder="1" applyAlignment="1" applyProtection="1">
      <alignment horizontal="center" vertical="center" wrapText="1"/>
    </xf>
    <xf numFmtId="0" fontId="8" fillId="0" borderId="20" xfId="0" applyFont="1" applyFill="1" applyBorder="1" applyAlignment="1" applyProtection="1">
      <alignment vertical="top" wrapText="1"/>
      <protection locked="0"/>
    </xf>
    <xf numFmtId="0" fontId="8" fillId="0" borderId="24" xfId="0" applyFont="1" applyFill="1" applyBorder="1" applyAlignment="1" applyProtection="1">
      <alignment vertical="top" wrapText="1"/>
      <protection locked="0"/>
    </xf>
    <xf numFmtId="49" fontId="12" fillId="0" borderId="21" xfId="0" applyNumberFormat="1" applyFont="1" applyBorder="1" applyAlignment="1" applyProtection="1">
      <alignment horizontal="left" vertical="top"/>
      <protection locked="0"/>
    </xf>
    <xf numFmtId="49" fontId="12" fillId="0" borderId="60" xfId="0" applyNumberFormat="1" applyFont="1" applyBorder="1" applyAlignment="1" applyProtection="1">
      <alignment horizontal="left" vertical="top"/>
      <protection locked="0"/>
    </xf>
    <xf numFmtId="0" fontId="0" fillId="12" borderId="64" xfId="0" applyNumberFormat="1" applyFill="1" applyBorder="1" applyAlignment="1" applyProtection="1">
      <alignment horizontal="center" vertical="center"/>
    </xf>
    <xf numFmtId="0" fontId="0" fillId="0" borderId="48" xfId="0" applyBorder="1" applyProtection="1"/>
    <xf numFmtId="9" fontId="1" fillId="0" borderId="14" xfId="0" applyNumberFormat="1" applyFont="1" applyFill="1" applyBorder="1" applyAlignment="1" applyProtection="1">
      <alignment horizontal="center" vertical="center"/>
    </xf>
    <xf numFmtId="9" fontId="0" fillId="0" borderId="14" xfId="0" applyNumberFormat="1" applyFill="1" applyBorder="1" applyAlignment="1" applyProtection="1">
      <alignment horizontal="center" vertical="center"/>
    </xf>
    <xf numFmtId="9" fontId="24" fillId="12" borderId="63" xfId="0" applyNumberFormat="1" applyFont="1" applyFill="1" applyBorder="1" applyAlignment="1" applyProtection="1">
      <alignment horizontal="center" vertical="center"/>
    </xf>
    <xf numFmtId="49" fontId="4" fillId="0" borderId="45" xfId="0" applyNumberFormat="1" applyFont="1" applyBorder="1" applyAlignment="1" applyProtection="1">
      <alignment horizontal="center" vertical="center"/>
      <protection locked="0"/>
    </xf>
    <xf numFmtId="49" fontId="4" fillId="0" borderId="44" xfId="0" applyNumberFormat="1" applyFont="1" applyBorder="1" applyAlignment="1" applyProtection="1">
      <alignment horizontal="center" vertical="center"/>
      <protection locked="0"/>
    </xf>
    <xf numFmtId="49" fontId="4" fillId="0" borderId="42" xfId="0" applyNumberFormat="1" applyFont="1" applyBorder="1" applyAlignment="1" applyProtection="1">
      <alignment horizontal="center" vertical="center"/>
      <protection locked="0"/>
    </xf>
    <xf numFmtId="0" fontId="23" fillId="9" borderId="56" xfId="2" applyFont="1" applyBorder="1" applyAlignment="1" applyProtection="1">
      <alignment horizontal="right"/>
      <protection locked="0"/>
    </xf>
    <xf numFmtId="0" fontId="5" fillId="6" borderId="54" xfId="0" applyFont="1" applyFill="1" applyBorder="1" applyAlignment="1" applyProtection="1">
      <alignment horizontal="center" vertical="center" wrapText="1"/>
    </xf>
    <xf numFmtId="0" fontId="21" fillId="8" borderId="56" xfId="1" applyFont="1" applyBorder="1" applyAlignment="1" applyProtection="1">
      <alignment horizontal="right" wrapText="1"/>
    </xf>
    <xf numFmtId="0" fontId="1" fillId="2" borderId="56" xfId="1" applyFont="1" applyFill="1" applyBorder="1" applyAlignment="1" applyProtection="1">
      <alignment horizontal="right" wrapText="1"/>
    </xf>
    <xf numFmtId="0" fontId="19" fillId="10" borderId="56" xfId="1" applyFont="1" applyFill="1" applyBorder="1" applyAlignment="1" applyProtection="1">
      <alignment horizontal="right" wrapText="1"/>
    </xf>
    <xf numFmtId="0" fontId="5" fillId="3" borderId="60" xfId="0" applyFont="1" applyFill="1" applyBorder="1" applyAlignment="1" applyProtection="1">
      <alignment horizontal="center" vertical="center" wrapText="1"/>
    </xf>
    <xf numFmtId="0" fontId="5" fillId="3" borderId="36" xfId="0" applyFont="1" applyFill="1" applyBorder="1" applyAlignment="1" applyProtection="1">
      <alignment horizontal="center" vertical="center" wrapText="1"/>
    </xf>
    <xf numFmtId="0" fontId="5" fillId="3" borderId="37" xfId="0" applyFont="1" applyFill="1" applyBorder="1" applyAlignment="1" applyProtection="1">
      <alignment horizontal="center" vertical="center" wrapText="1"/>
    </xf>
    <xf numFmtId="49" fontId="4" fillId="0" borderId="39" xfId="0" applyNumberFormat="1" applyFont="1" applyBorder="1" applyAlignment="1" applyProtection="1">
      <alignment horizontal="center" vertical="center"/>
      <protection locked="0"/>
    </xf>
    <xf numFmtId="49" fontId="4" fillId="0" borderId="72" xfId="0" applyNumberFormat="1" applyFont="1" applyBorder="1" applyAlignment="1" applyProtection="1">
      <alignment horizontal="center" vertical="center"/>
      <protection locked="0"/>
    </xf>
    <xf numFmtId="49" fontId="4" fillId="0" borderId="73" xfId="0" applyNumberFormat="1" applyFont="1" applyBorder="1" applyAlignment="1" applyProtection="1">
      <alignment horizontal="center" vertical="center"/>
      <protection locked="0"/>
    </xf>
    <xf numFmtId="49" fontId="4" fillId="0" borderId="77" xfId="0" applyNumberFormat="1" applyFont="1" applyBorder="1" applyAlignment="1" applyProtection="1">
      <alignment horizontal="center" vertical="center"/>
      <protection locked="0"/>
    </xf>
    <xf numFmtId="0" fontId="5" fillId="3" borderId="63" xfId="0" applyFont="1" applyFill="1" applyBorder="1" applyAlignment="1" applyProtection="1">
      <alignment horizontal="center" vertical="center" wrapText="1"/>
    </xf>
    <xf numFmtId="49" fontId="4" fillId="0" borderId="38" xfId="0" applyNumberFormat="1" applyFont="1" applyBorder="1" applyAlignment="1" applyProtection="1">
      <alignment horizontal="center" vertical="center"/>
      <protection locked="0"/>
    </xf>
    <xf numFmtId="49" fontId="4" fillId="0" borderId="60" xfId="0" applyNumberFormat="1" applyFont="1" applyBorder="1" applyAlignment="1" applyProtection="1">
      <alignment horizontal="center" vertical="center"/>
      <protection locked="0"/>
    </xf>
    <xf numFmtId="49" fontId="4" fillId="0" borderId="40" xfId="0" applyNumberFormat="1" applyFont="1" applyBorder="1" applyAlignment="1" applyProtection="1">
      <alignment horizontal="center"/>
      <protection locked="0"/>
    </xf>
    <xf numFmtId="49" fontId="4" fillId="0" borderId="52" xfId="0" applyNumberFormat="1" applyFont="1" applyBorder="1" applyAlignment="1" applyProtection="1">
      <alignment horizontal="center" vertical="center"/>
      <protection locked="0"/>
    </xf>
    <xf numFmtId="49" fontId="4" fillId="0" borderId="57" xfId="0" applyNumberFormat="1" applyFont="1" applyBorder="1" applyAlignment="1" applyProtection="1">
      <alignment horizontal="center" vertical="center"/>
      <protection locked="0"/>
    </xf>
    <xf numFmtId="49" fontId="4" fillId="0" borderId="31" xfId="0" applyNumberFormat="1" applyFont="1" applyBorder="1" applyAlignment="1" applyProtection="1">
      <alignment horizontal="center" vertical="center"/>
      <protection locked="0"/>
    </xf>
    <xf numFmtId="9" fontId="0" fillId="12" borderId="0" xfId="0" applyNumberFormat="1" applyFill="1" applyBorder="1" applyAlignment="1" applyProtection="1">
      <alignment horizontal="center" vertical="center"/>
    </xf>
    <xf numFmtId="9" fontId="1" fillId="2" borderId="0" xfId="0" applyNumberFormat="1" applyFont="1" applyFill="1" applyBorder="1" applyAlignment="1" applyProtection="1">
      <alignment horizontal="center" vertical="center"/>
    </xf>
    <xf numFmtId="49" fontId="12" fillId="0" borderId="8" xfId="0" applyNumberFormat="1" applyFont="1" applyBorder="1" applyAlignment="1" applyProtection="1">
      <alignment horizontal="left" vertical="top"/>
      <protection locked="0"/>
    </xf>
    <xf numFmtId="0" fontId="20" fillId="7" borderId="31" xfId="0" applyFont="1" applyFill="1" applyBorder="1" applyAlignment="1" applyProtection="1">
      <alignment horizontal="right" wrapText="1"/>
    </xf>
    <xf numFmtId="49" fontId="12" fillId="0" borderId="65" xfId="0" applyNumberFormat="1" applyFont="1" applyBorder="1" applyAlignment="1" applyProtection="1">
      <alignment horizontal="left" vertical="top"/>
      <protection locked="0"/>
    </xf>
    <xf numFmtId="49" fontId="12" fillId="0" borderId="73" xfId="0" applyNumberFormat="1" applyFont="1" applyBorder="1" applyAlignment="1" applyProtection="1">
      <alignment horizontal="left" vertical="top"/>
      <protection locked="0"/>
    </xf>
    <xf numFmtId="0" fontId="10" fillId="0" borderId="65" xfId="0" applyFont="1" applyBorder="1" applyAlignment="1" applyProtection="1">
      <alignment vertical="center" wrapText="1"/>
      <protection locked="0"/>
    </xf>
    <xf numFmtId="0" fontId="10" fillId="0" borderId="65" xfId="0" applyFont="1" applyBorder="1" applyProtection="1">
      <protection locked="0"/>
    </xf>
    <xf numFmtId="0" fontId="10" fillId="0" borderId="73" xfId="0" applyFont="1" applyBorder="1" applyProtection="1">
      <protection locked="0"/>
    </xf>
    <xf numFmtId="49" fontId="4" fillId="0" borderId="46" xfId="0" applyNumberFormat="1" applyFont="1" applyBorder="1" applyAlignment="1" applyProtection="1">
      <alignment horizontal="center" vertical="top"/>
      <protection locked="0"/>
    </xf>
    <xf numFmtId="49" fontId="31" fillId="0" borderId="65" xfId="0" applyNumberFormat="1" applyFont="1" applyBorder="1" applyAlignment="1" applyProtection="1">
      <alignment horizontal="center" vertical="center"/>
      <protection locked="0"/>
    </xf>
    <xf numFmtId="49" fontId="31" fillId="0" borderId="1" xfId="0" applyNumberFormat="1" applyFont="1" applyBorder="1" applyAlignment="1" applyProtection="1">
      <alignment horizontal="center" vertical="center"/>
      <protection locked="0"/>
    </xf>
    <xf numFmtId="49" fontId="4" fillId="0" borderId="58" xfId="0" applyNumberFormat="1" applyFont="1" applyBorder="1" applyAlignment="1" applyProtection="1">
      <alignment horizontal="center" vertical="center"/>
      <protection locked="0"/>
    </xf>
    <xf numFmtId="49" fontId="31" fillId="0" borderId="3" xfId="0" applyNumberFormat="1" applyFont="1" applyBorder="1" applyAlignment="1" applyProtection="1">
      <alignment horizontal="center" vertical="center"/>
      <protection locked="0"/>
    </xf>
    <xf numFmtId="0" fontId="16" fillId="0" borderId="13" xfId="0" applyFont="1" applyBorder="1" applyProtection="1">
      <protection locked="0"/>
    </xf>
    <xf numFmtId="49" fontId="14" fillId="0" borderId="72" xfId="0" applyNumberFormat="1" applyFont="1" applyBorder="1" applyAlignment="1" applyProtection="1">
      <alignment horizontal="left" vertical="top"/>
      <protection locked="0"/>
    </xf>
    <xf numFmtId="49" fontId="14" fillId="0" borderId="34" xfId="0" applyNumberFormat="1" applyFont="1" applyBorder="1" applyAlignment="1" applyProtection="1">
      <alignment horizontal="left" vertical="top"/>
      <protection locked="0"/>
    </xf>
    <xf numFmtId="49" fontId="14" fillId="0" borderId="13" xfId="0" applyNumberFormat="1" applyFont="1" applyBorder="1" applyAlignment="1" applyProtection="1">
      <alignment horizontal="left" vertical="top"/>
      <protection locked="0"/>
    </xf>
    <xf numFmtId="0" fontId="16" fillId="0" borderId="34" xfId="0" applyFont="1" applyBorder="1" applyAlignment="1" applyProtection="1">
      <alignment vertical="center" wrapText="1"/>
      <protection locked="0"/>
    </xf>
    <xf numFmtId="0" fontId="16" fillId="0" borderId="34" xfId="0" applyFont="1" applyBorder="1" applyProtection="1">
      <protection locked="0"/>
    </xf>
    <xf numFmtId="49" fontId="31" fillId="0" borderId="63" xfId="0" applyNumberFormat="1" applyFont="1" applyBorder="1" applyAlignment="1" applyProtection="1">
      <alignment horizontal="center" vertical="top"/>
      <protection locked="0"/>
    </xf>
    <xf numFmtId="49" fontId="4" fillId="0" borderId="32" xfId="0" applyNumberFormat="1" applyFont="1" applyBorder="1" applyAlignment="1" applyProtection="1">
      <alignment horizontal="center" vertical="center"/>
      <protection locked="0"/>
    </xf>
    <xf numFmtId="49" fontId="12" fillId="0" borderId="23" xfId="0" applyNumberFormat="1" applyFont="1" applyBorder="1" applyAlignment="1" applyProtection="1">
      <alignment horizontal="left" vertical="top"/>
      <protection locked="0"/>
    </xf>
    <xf numFmtId="49" fontId="12" fillId="0" borderId="34" xfId="0" applyNumberFormat="1" applyFont="1" applyBorder="1" applyAlignment="1" applyProtection="1">
      <alignment horizontal="left" vertical="top"/>
      <protection locked="0"/>
    </xf>
    <xf numFmtId="49" fontId="12" fillId="0" borderId="13" xfId="0" applyNumberFormat="1" applyFont="1" applyBorder="1" applyAlignment="1" applyProtection="1">
      <alignment horizontal="left" vertical="top"/>
      <protection locked="0"/>
    </xf>
    <xf numFmtId="0" fontId="10" fillId="0" borderId="34" xfId="0" applyFont="1" applyBorder="1" applyAlignment="1" applyProtection="1">
      <alignment vertical="center" wrapText="1"/>
      <protection locked="0"/>
    </xf>
    <xf numFmtId="49" fontId="12" fillId="0" borderId="72" xfId="0" applyNumberFormat="1" applyFont="1" applyBorder="1" applyAlignment="1" applyProtection="1">
      <alignment horizontal="left" vertical="top"/>
      <protection locked="0"/>
    </xf>
    <xf numFmtId="0" fontId="10" fillId="0" borderId="34" xfId="0" applyFont="1" applyBorder="1" applyProtection="1">
      <protection locked="0"/>
    </xf>
    <xf numFmtId="0" fontId="10" fillId="0" borderId="25" xfId="0" applyFont="1" applyBorder="1" applyProtection="1">
      <protection locked="0"/>
    </xf>
    <xf numFmtId="49" fontId="4" fillId="0" borderId="74" xfId="0" applyNumberFormat="1" applyFont="1" applyBorder="1" applyAlignment="1" applyProtection="1">
      <alignment horizontal="center" vertical="center"/>
      <protection locked="0"/>
    </xf>
    <xf numFmtId="49" fontId="31" fillId="0" borderId="63"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31" fillId="0" borderId="20" xfId="0" applyNumberFormat="1" applyFont="1" applyBorder="1" applyAlignment="1" applyProtection="1">
      <alignment horizontal="center" vertical="center"/>
      <protection locked="0"/>
    </xf>
    <xf numFmtId="49" fontId="31" fillId="0" borderId="32" xfId="0" applyNumberFormat="1" applyFont="1" applyBorder="1" applyAlignment="1" applyProtection="1">
      <alignment horizontal="center" vertical="center"/>
      <protection locked="0"/>
    </xf>
    <xf numFmtId="49" fontId="31" fillId="0" borderId="62" xfId="0" applyNumberFormat="1" applyFont="1" applyBorder="1" applyAlignment="1" applyProtection="1">
      <alignment horizontal="center" vertical="center"/>
      <protection locked="0"/>
    </xf>
    <xf numFmtId="49" fontId="31" fillId="0" borderId="31" xfId="0" applyNumberFormat="1" applyFont="1" applyBorder="1" applyAlignment="1" applyProtection="1">
      <alignment horizontal="center" vertical="center"/>
      <protection locked="0"/>
    </xf>
    <xf numFmtId="49" fontId="31" fillId="0" borderId="57" xfId="0" applyNumberFormat="1" applyFont="1" applyBorder="1" applyAlignment="1" applyProtection="1">
      <alignment horizontal="center" vertical="center"/>
      <protection locked="0"/>
    </xf>
    <xf numFmtId="49" fontId="31" fillId="0" borderId="61" xfId="0" applyNumberFormat="1" applyFont="1" applyBorder="1" applyAlignment="1" applyProtection="1">
      <alignment horizontal="center" vertical="center"/>
      <protection locked="0"/>
    </xf>
    <xf numFmtId="49" fontId="31" fillId="0" borderId="30" xfId="0" applyNumberFormat="1" applyFont="1" applyBorder="1" applyAlignment="1" applyProtection="1">
      <alignment horizontal="center" vertical="center"/>
      <protection locked="0"/>
    </xf>
    <xf numFmtId="49" fontId="31" fillId="0" borderId="23" xfId="0" applyNumberFormat="1" applyFont="1" applyBorder="1" applyAlignment="1" applyProtection="1">
      <alignment horizontal="center" vertical="center"/>
      <protection locked="0"/>
    </xf>
    <xf numFmtId="49" fontId="31" fillId="0" borderId="34" xfId="0" applyNumberFormat="1" applyFont="1" applyBorder="1" applyAlignment="1" applyProtection="1">
      <alignment horizontal="center" vertical="center"/>
      <protection locked="0"/>
    </xf>
    <xf numFmtId="49" fontId="31" fillId="0" borderId="33" xfId="0" applyNumberFormat="1" applyFont="1" applyBorder="1" applyAlignment="1" applyProtection="1">
      <alignment horizontal="center" vertical="center"/>
      <protection locked="0"/>
    </xf>
    <xf numFmtId="49" fontId="31" fillId="0" borderId="76" xfId="0" applyNumberFormat="1" applyFont="1" applyBorder="1" applyAlignment="1" applyProtection="1">
      <alignment horizontal="center" vertical="center"/>
      <protection locked="0"/>
    </xf>
    <xf numFmtId="49" fontId="31" fillId="0" borderId="72" xfId="0" applyNumberFormat="1" applyFont="1" applyBorder="1" applyAlignment="1" applyProtection="1">
      <alignment horizontal="center" vertical="center"/>
      <protection locked="0"/>
    </xf>
    <xf numFmtId="49" fontId="31" fillId="0" borderId="70" xfId="0" applyNumberFormat="1" applyFont="1" applyBorder="1" applyAlignment="1" applyProtection="1">
      <alignment horizontal="center" vertical="center"/>
      <protection locked="0"/>
    </xf>
    <xf numFmtId="49" fontId="31" fillId="0" borderId="77" xfId="0" applyNumberFormat="1" applyFont="1" applyBorder="1" applyAlignment="1" applyProtection="1">
      <alignment horizontal="center" vertical="center"/>
      <protection locked="0"/>
    </xf>
    <xf numFmtId="49" fontId="31" fillId="0" borderId="13" xfId="0" applyNumberFormat="1" applyFont="1" applyBorder="1" applyAlignment="1" applyProtection="1">
      <alignment horizontal="center" vertical="center"/>
      <protection locked="0"/>
    </xf>
    <xf numFmtId="49" fontId="31" fillId="0" borderId="15"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0" fontId="1" fillId="0" borderId="0" xfId="0" applyFont="1" applyAlignment="1">
      <alignment horizontal="center" vertical="top"/>
    </xf>
    <xf numFmtId="0" fontId="11" fillId="3" borderId="27" xfId="0" applyFont="1" applyFill="1" applyBorder="1" applyAlignment="1" applyProtection="1">
      <alignment horizontal="center" vertical="center" wrapText="1"/>
    </xf>
    <xf numFmtId="0" fontId="11" fillId="3" borderId="48" xfId="0" applyFont="1" applyFill="1" applyBorder="1" applyAlignment="1" applyProtection="1">
      <alignment horizontal="center" vertical="center" wrapText="1"/>
    </xf>
    <xf numFmtId="0" fontId="11" fillId="3" borderId="11" xfId="0" applyFont="1" applyFill="1" applyBorder="1" applyAlignment="1" applyProtection="1">
      <alignment horizontal="center" vertical="center" wrapText="1"/>
    </xf>
    <xf numFmtId="0" fontId="11" fillId="3" borderId="14" xfId="0" applyFont="1" applyFill="1" applyBorder="1" applyAlignment="1" applyProtection="1">
      <alignment horizontal="center" vertical="center" wrapText="1"/>
    </xf>
    <xf numFmtId="0" fontId="11" fillId="3" borderId="0" xfId="0" applyFont="1" applyFill="1" applyBorder="1" applyAlignment="1" applyProtection="1">
      <alignment horizontal="center" vertical="center" wrapText="1"/>
    </xf>
    <xf numFmtId="0" fontId="11" fillId="3" borderId="30" xfId="0" applyFont="1" applyFill="1" applyBorder="1" applyAlignment="1" applyProtection="1">
      <alignment horizontal="center" vertical="center" wrapText="1"/>
    </xf>
    <xf numFmtId="0" fontId="2" fillId="0" borderId="42" xfId="0" applyFont="1" applyFill="1" applyBorder="1" applyAlignment="1" applyProtection="1">
      <alignment horizontal="center" vertical="top" wrapText="1"/>
    </xf>
    <xf numFmtId="0" fontId="2" fillId="0" borderId="43" xfId="0" applyFont="1" applyFill="1" applyBorder="1" applyAlignment="1" applyProtection="1">
      <alignment horizontal="center" vertical="top" wrapText="1"/>
    </xf>
    <xf numFmtId="0" fontId="2" fillId="0" borderId="44" xfId="0" applyFont="1" applyFill="1" applyBorder="1" applyAlignment="1" applyProtection="1">
      <alignment horizontal="center" vertical="top" wrapText="1"/>
    </xf>
    <xf numFmtId="0" fontId="2" fillId="0" borderId="40" xfId="0" applyFont="1" applyFill="1" applyBorder="1" applyAlignment="1" applyProtection="1">
      <alignment horizontal="center" vertical="top" wrapText="1"/>
    </xf>
    <xf numFmtId="0" fontId="2" fillId="0" borderId="46" xfId="0" applyFont="1" applyFill="1" applyBorder="1" applyAlignment="1" applyProtection="1">
      <alignment horizontal="center" vertical="top" wrapText="1"/>
    </xf>
    <xf numFmtId="0" fontId="2" fillId="0" borderId="47" xfId="0" applyFont="1" applyFill="1" applyBorder="1" applyAlignment="1" applyProtection="1">
      <alignment horizontal="center" vertical="top" wrapText="1"/>
    </xf>
    <xf numFmtId="0" fontId="2" fillId="0" borderId="20" xfId="0" applyFont="1" applyBorder="1" applyAlignment="1" applyProtection="1">
      <alignment horizontal="center" vertical="top" wrapText="1"/>
    </xf>
    <xf numFmtId="0" fontId="2" fillId="0" borderId="33" xfId="0" applyFont="1" applyBorder="1" applyAlignment="1" applyProtection="1">
      <alignment horizontal="center" vertical="top" wrapText="1"/>
    </xf>
    <xf numFmtId="0" fontId="2" fillId="0" borderId="24" xfId="0" applyFont="1" applyBorder="1" applyAlignment="1" applyProtection="1">
      <alignment horizontal="center" vertical="top" wrapText="1"/>
    </xf>
    <xf numFmtId="0" fontId="2" fillId="0" borderId="43" xfId="0" applyFont="1" applyFill="1" applyBorder="1" applyAlignment="1">
      <alignment horizontal="center" vertical="top" wrapText="1"/>
    </xf>
    <xf numFmtId="0" fontId="2" fillId="0" borderId="44" xfId="0" applyFont="1" applyFill="1" applyBorder="1" applyAlignment="1">
      <alignment horizontal="center" vertical="top" wrapText="1"/>
    </xf>
    <xf numFmtId="0" fontId="2" fillId="0" borderId="42" xfId="0" applyFont="1" applyBorder="1" applyAlignment="1" applyProtection="1">
      <alignment horizontal="center" vertical="top" wrapText="1"/>
    </xf>
    <xf numFmtId="0" fontId="2" fillId="0" borderId="43" xfId="0" applyFont="1" applyBorder="1" applyAlignment="1" applyProtection="1">
      <alignment horizontal="center" vertical="top" wrapText="1"/>
    </xf>
    <xf numFmtId="0" fontId="2" fillId="0" borderId="44" xfId="0" applyFont="1" applyBorder="1" applyAlignment="1" applyProtection="1">
      <alignment horizontal="center" vertical="top" wrapText="1"/>
    </xf>
    <xf numFmtId="0" fontId="5" fillId="3" borderId="27" xfId="0" applyFont="1" applyFill="1" applyBorder="1" applyAlignment="1" applyProtection="1">
      <alignment horizontal="center" vertical="center" wrapText="1"/>
    </xf>
    <xf numFmtId="0" fontId="5" fillId="3" borderId="11" xfId="0" applyFont="1" applyFill="1" applyBorder="1" applyAlignment="1" applyProtection="1">
      <alignment horizontal="center" vertical="center" wrapText="1"/>
    </xf>
    <xf numFmtId="0" fontId="5" fillId="3" borderId="16" xfId="0" applyFont="1" applyFill="1" applyBorder="1" applyAlignment="1" applyProtection="1">
      <alignment horizontal="center" vertical="center" wrapText="1"/>
    </xf>
    <xf numFmtId="0" fontId="5" fillId="3" borderId="31" xfId="0" applyFont="1" applyFill="1" applyBorder="1" applyAlignment="1" applyProtection="1">
      <alignment horizontal="center" vertical="center" wrapText="1"/>
    </xf>
    <xf numFmtId="0" fontId="5" fillId="6" borderId="54" xfId="0" applyFont="1" applyFill="1" applyBorder="1" applyAlignment="1" applyProtection="1">
      <alignment horizontal="center" vertical="center" wrapText="1"/>
    </xf>
    <xf numFmtId="0" fontId="5" fillId="6" borderId="56" xfId="0" applyFont="1" applyFill="1" applyBorder="1" applyAlignment="1" applyProtection="1">
      <alignment horizontal="center" vertical="center" wrapText="1"/>
    </xf>
    <xf numFmtId="0" fontId="26" fillId="0" borderId="42" xfId="0" applyFont="1" applyBorder="1" applyAlignment="1" applyProtection="1">
      <alignment horizontal="center" vertical="top" wrapText="1"/>
    </xf>
    <xf numFmtId="0" fontId="26" fillId="0" borderId="43" xfId="0" applyFont="1" applyBorder="1" applyAlignment="1" applyProtection="1">
      <alignment horizontal="center" vertical="top" wrapText="1"/>
    </xf>
    <xf numFmtId="0" fontId="26" fillId="0" borderId="44" xfId="0" applyFont="1" applyBorder="1" applyAlignment="1" applyProtection="1">
      <alignment horizontal="center" vertical="top" wrapText="1"/>
    </xf>
    <xf numFmtId="0" fontId="21" fillId="8" borderId="54" xfId="1" applyFont="1" applyBorder="1" applyAlignment="1" applyProtection="1">
      <alignment horizontal="right" wrapText="1"/>
    </xf>
    <xf numFmtId="0" fontId="21" fillId="8" borderId="56" xfId="1" applyFont="1" applyBorder="1" applyAlignment="1" applyProtection="1">
      <alignment horizontal="right" wrapText="1"/>
    </xf>
    <xf numFmtId="0" fontId="1" fillId="2" borderId="54" xfId="1" applyFont="1" applyFill="1" applyBorder="1" applyAlignment="1" applyProtection="1">
      <alignment horizontal="right" wrapText="1"/>
    </xf>
    <xf numFmtId="0" fontId="1" fillId="2" borderId="56" xfId="1" applyFont="1" applyFill="1" applyBorder="1" applyAlignment="1" applyProtection="1">
      <alignment horizontal="right" wrapText="1"/>
    </xf>
    <xf numFmtId="0" fontId="22" fillId="10" borderId="42" xfId="1" applyFont="1" applyFill="1" applyBorder="1" applyAlignment="1" applyProtection="1">
      <alignment horizontal="center" textRotation="90" wrapText="1"/>
    </xf>
    <xf numFmtId="0" fontId="22" fillId="10" borderId="43" xfId="1" applyFont="1" applyFill="1" applyBorder="1" applyAlignment="1" applyProtection="1">
      <alignment horizontal="center" textRotation="90" wrapText="1"/>
    </xf>
    <xf numFmtId="0" fontId="20" fillId="7" borderId="42" xfId="0" applyFont="1" applyFill="1" applyBorder="1" applyAlignment="1" applyProtection="1">
      <alignment horizontal="center" textRotation="90" wrapText="1"/>
    </xf>
    <xf numFmtId="0" fontId="20" fillId="7" borderId="43" xfId="0" applyFont="1" applyFill="1" applyBorder="1" applyAlignment="1" applyProtection="1">
      <alignment horizontal="center" textRotation="90" wrapText="1"/>
    </xf>
    <xf numFmtId="0" fontId="3" fillId="0" borderId="33" xfId="0" applyFont="1" applyBorder="1" applyAlignment="1" applyProtection="1">
      <alignment horizontal="center" vertical="top" wrapText="1"/>
    </xf>
    <xf numFmtId="0" fontId="3" fillId="0" borderId="26" xfId="0" applyFont="1" applyBorder="1" applyAlignment="1" applyProtection="1">
      <alignment horizontal="center" vertical="top" wrapText="1"/>
    </xf>
    <xf numFmtId="0" fontId="2" fillId="0" borderId="48" xfId="0" applyFont="1" applyBorder="1" applyAlignment="1" applyProtection="1">
      <alignment horizontal="center" vertical="top" wrapText="1"/>
    </xf>
    <xf numFmtId="0" fontId="2" fillId="0" borderId="0" xfId="0" applyFont="1" applyBorder="1" applyAlignment="1" applyProtection="1">
      <alignment horizontal="center" vertical="top" wrapText="1"/>
    </xf>
    <xf numFmtId="0" fontId="2" fillId="0" borderId="50" xfId="0" applyFont="1" applyBorder="1" applyAlignment="1" applyProtection="1">
      <alignment horizontal="center" vertical="top" wrapText="1"/>
    </xf>
    <xf numFmtId="0" fontId="20" fillId="7" borderId="54" xfId="0" applyFont="1" applyFill="1" applyBorder="1" applyAlignment="1" applyProtection="1">
      <alignment horizontal="right" wrapText="1"/>
    </xf>
    <xf numFmtId="0" fontId="20" fillId="7" borderId="56" xfId="0" applyFont="1" applyFill="1" applyBorder="1" applyAlignment="1" applyProtection="1">
      <alignment horizontal="right" wrapText="1"/>
    </xf>
    <xf numFmtId="0" fontId="1" fillId="5" borderId="2" xfId="0" applyFont="1" applyFill="1" applyBorder="1" applyAlignment="1" applyProtection="1">
      <alignment horizontal="center" vertical="center"/>
      <protection locked="0"/>
    </xf>
    <xf numFmtId="0" fontId="19" fillId="10" borderId="54" xfId="1" applyFont="1" applyFill="1" applyBorder="1" applyAlignment="1" applyProtection="1">
      <alignment horizontal="right" wrapText="1"/>
    </xf>
    <xf numFmtId="0" fontId="19" fillId="10" borderId="56" xfId="1" applyFont="1" applyFill="1" applyBorder="1" applyAlignment="1" applyProtection="1">
      <alignment horizontal="right" wrapText="1"/>
    </xf>
    <xf numFmtId="0" fontId="23" fillId="9" borderId="11" xfId="2" applyFont="1" applyBorder="1" applyAlignment="1" applyProtection="1">
      <alignment horizontal="center" textRotation="90" wrapText="1"/>
    </xf>
    <xf numFmtId="0" fontId="23" fillId="9" borderId="30" xfId="2" applyFont="1" applyBorder="1" applyAlignment="1" applyProtection="1">
      <alignment horizontal="center" textRotation="90" wrapText="1"/>
    </xf>
    <xf numFmtId="0" fontId="1" fillId="4" borderId="33" xfId="0" applyFont="1" applyFill="1" applyBorder="1" applyAlignment="1" applyProtection="1">
      <alignment horizontal="right" vertical="center" wrapText="1"/>
    </xf>
    <xf numFmtId="0" fontId="1" fillId="5" borderId="2" xfId="0" applyFont="1" applyFill="1" applyBorder="1" applyAlignment="1" applyProtection="1">
      <alignment horizontal="center" vertical="center"/>
    </xf>
    <xf numFmtId="0" fontId="1" fillId="4" borderId="33" xfId="0" applyFont="1" applyFill="1" applyBorder="1" applyAlignment="1" applyProtection="1">
      <alignment horizontal="right" vertical="center"/>
    </xf>
    <xf numFmtId="0" fontId="2" fillId="0" borderId="10" xfId="0" applyFont="1" applyBorder="1" applyAlignment="1" applyProtection="1">
      <alignment horizontal="center" vertical="top" wrapText="1"/>
    </xf>
    <xf numFmtId="0" fontId="2" fillId="0" borderId="1" xfId="0" applyFont="1" applyBorder="1" applyAlignment="1" applyProtection="1">
      <alignment horizontal="center" vertical="top" wrapText="1"/>
    </xf>
    <xf numFmtId="0" fontId="2" fillId="0" borderId="4" xfId="0" applyFont="1" applyBorder="1" applyAlignment="1" applyProtection="1">
      <alignment horizontal="center" vertical="top" wrapText="1"/>
    </xf>
    <xf numFmtId="0" fontId="2" fillId="0" borderId="18" xfId="0" applyFont="1" applyBorder="1" applyAlignment="1" applyProtection="1">
      <alignment horizontal="center" vertical="top" wrapText="1"/>
    </xf>
    <xf numFmtId="0" fontId="1" fillId="2" borderId="40" xfId="0" applyFont="1" applyFill="1" applyBorder="1" applyAlignment="1" applyProtection="1">
      <alignment horizontal="center" textRotation="90" wrapText="1"/>
    </xf>
    <xf numFmtId="0" fontId="1" fillId="2" borderId="46" xfId="0" applyFont="1" applyFill="1" applyBorder="1" applyAlignment="1" applyProtection="1">
      <alignment horizontal="center" textRotation="90" wrapText="1"/>
    </xf>
    <xf numFmtId="0" fontId="1" fillId="2" borderId="41" xfId="0" applyFont="1" applyFill="1" applyBorder="1" applyAlignment="1" applyProtection="1">
      <alignment horizontal="center" textRotation="90" wrapText="1"/>
    </xf>
    <xf numFmtId="0" fontId="23" fillId="9" borderId="54" xfId="2" applyFont="1" applyBorder="1" applyAlignment="1" applyProtection="1">
      <alignment horizontal="right"/>
      <protection locked="0"/>
    </xf>
    <xf numFmtId="0" fontId="23" fillId="9" borderId="56" xfId="2" applyFont="1" applyBorder="1" applyAlignment="1" applyProtection="1">
      <alignment horizontal="right"/>
      <protection locked="0"/>
    </xf>
    <xf numFmtId="0" fontId="21" fillId="8" borderId="42" xfId="1" applyFont="1" applyBorder="1" applyAlignment="1" applyProtection="1">
      <alignment horizontal="center" textRotation="90" wrapText="1"/>
    </xf>
    <xf numFmtId="0" fontId="21" fillId="8" borderId="43" xfId="1" applyFont="1" applyBorder="1" applyAlignment="1" applyProtection="1">
      <alignment horizontal="center" textRotation="90" wrapText="1"/>
    </xf>
    <xf numFmtId="0" fontId="1" fillId="2" borderId="27" xfId="1" applyFont="1" applyFill="1" applyBorder="1" applyAlignment="1" applyProtection="1">
      <alignment horizontal="center" textRotation="90" wrapText="1"/>
    </xf>
    <xf numFmtId="0" fontId="1" fillId="2" borderId="14" xfId="1" applyFont="1" applyFill="1" applyBorder="1" applyAlignment="1" applyProtection="1">
      <alignment horizontal="center" textRotation="90" wrapText="1"/>
    </xf>
    <xf numFmtId="0" fontId="11" fillId="3" borderId="16" xfId="0" applyFont="1" applyFill="1" applyBorder="1" applyAlignment="1" applyProtection="1">
      <alignment horizontal="center" vertical="center" wrapText="1"/>
    </xf>
    <xf numFmtId="0" fontId="11" fillId="3" borderId="31" xfId="0" applyFont="1" applyFill="1" applyBorder="1" applyAlignment="1" applyProtection="1">
      <alignment horizontal="center" vertical="center" wrapText="1"/>
    </xf>
    <xf numFmtId="0" fontId="5" fillId="3" borderId="40" xfId="0" applyFont="1" applyFill="1" applyBorder="1" applyAlignment="1" applyProtection="1">
      <alignment horizontal="center" vertical="center" wrapText="1"/>
    </xf>
    <xf numFmtId="0" fontId="5" fillId="3" borderId="41" xfId="0" applyFont="1" applyFill="1" applyBorder="1" applyAlignment="1" applyProtection="1">
      <alignment horizontal="center" vertical="center" wrapText="1"/>
    </xf>
    <xf numFmtId="0" fontId="5" fillId="3" borderId="54" xfId="0" applyFont="1" applyFill="1" applyBorder="1" applyAlignment="1" applyProtection="1">
      <alignment horizontal="center"/>
    </xf>
    <xf numFmtId="0" fontId="5" fillId="3" borderId="55" xfId="0" applyFont="1" applyFill="1" applyBorder="1" applyAlignment="1" applyProtection="1">
      <alignment horizontal="center"/>
    </xf>
    <xf numFmtId="0" fontId="5" fillId="3" borderId="56" xfId="0" applyFont="1" applyFill="1" applyBorder="1" applyAlignment="1" applyProtection="1">
      <alignment horizontal="center"/>
    </xf>
    <xf numFmtId="0" fontId="2" fillId="0" borderId="52" xfId="0" applyFont="1" applyBorder="1" applyAlignment="1" applyProtection="1">
      <alignment horizontal="center" vertical="top" wrapText="1"/>
    </xf>
    <xf numFmtId="0" fontId="2" fillId="0" borderId="58" xfId="0" applyFont="1" applyBorder="1" applyAlignment="1" applyProtection="1">
      <alignment horizontal="center" vertical="top" wrapText="1"/>
    </xf>
    <xf numFmtId="0" fontId="2" fillId="0" borderId="37" xfId="0" applyFont="1" applyBorder="1" applyAlignment="1" applyProtection="1">
      <alignment horizontal="center" vertical="top" wrapText="1"/>
    </xf>
    <xf numFmtId="0" fontId="26" fillId="0" borderId="9" xfId="0" applyFont="1" applyBorder="1" applyAlignment="1" applyProtection="1">
      <alignment horizontal="center" vertical="top" wrapText="1"/>
    </xf>
    <xf numFmtId="0" fontId="26" fillId="0" borderId="35" xfId="0" applyFont="1" applyBorder="1" applyAlignment="1" applyProtection="1">
      <alignment horizontal="center" vertical="top" wrapText="1"/>
    </xf>
    <xf numFmtId="0" fontId="26" fillId="0" borderId="36" xfId="0" applyFont="1" applyBorder="1" applyAlignment="1" applyProtection="1">
      <alignment horizontal="center" vertical="top" wrapText="1"/>
    </xf>
    <xf numFmtId="0" fontId="6" fillId="4" borderId="36" xfId="0" applyFont="1" applyFill="1" applyBorder="1" applyAlignment="1" applyProtection="1">
      <alignment horizontal="center" vertical="center"/>
    </xf>
    <xf numFmtId="0" fontId="6" fillId="4" borderId="38" xfId="0" applyFont="1" applyFill="1" applyBorder="1" applyAlignment="1" applyProtection="1">
      <alignment horizontal="center" vertical="center"/>
    </xf>
    <xf numFmtId="0" fontId="6" fillId="4" borderId="14" xfId="0" applyFont="1" applyFill="1" applyBorder="1" applyAlignment="1" applyProtection="1">
      <alignment horizontal="center" vertical="center"/>
    </xf>
    <xf numFmtId="0" fontId="6" fillId="4" borderId="0" xfId="0" applyFont="1" applyFill="1" applyBorder="1" applyAlignment="1" applyProtection="1">
      <alignment horizontal="center" vertical="center"/>
    </xf>
    <xf numFmtId="0" fontId="6" fillId="4" borderId="51" xfId="0" applyFont="1" applyFill="1" applyBorder="1" applyAlignment="1" applyProtection="1">
      <alignment horizontal="center" vertical="center"/>
    </xf>
    <xf numFmtId="0" fontId="6" fillId="4" borderId="8" xfId="0" applyFont="1" applyFill="1" applyBorder="1" applyAlignment="1" applyProtection="1">
      <alignment horizontal="center" vertical="center"/>
    </xf>
    <xf numFmtId="0" fontId="2" fillId="0" borderId="23" xfId="0" applyFont="1" applyBorder="1" applyAlignment="1" applyProtection="1">
      <alignment horizontal="center" vertical="top" wrapText="1"/>
    </xf>
    <xf numFmtId="0" fontId="2" fillId="0" borderId="34" xfId="0" applyFont="1" applyBorder="1" applyAlignment="1" applyProtection="1">
      <alignment horizontal="center" vertical="top" wrapText="1"/>
    </xf>
    <xf numFmtId="0" fontId="2" fillId="0" borderId="25" xfId="0" applyFont="1" applyBorder="1" applyAlignment="1" applyProtection="1">
      <alignment horizontal="center" vertical="top" wrapText="1"/>
    </xf>
    <xf numFmtId="0" fontId="5" fillId="3" borderId="48" xfId="0" applyFont="1" applyFill="1" applyBorder="1" applyAlignment="1" applyProtection="1">
      <alignment horizontal="center" vertical="center" wrapText="1"/>
    </xf>
    <xf numFmtId="0" fontId="5" fillId="3" borderId="50" xfId="0" applyFont="1" applyFill="1" applyBorder="1" applyAlignment="1" applyProtection="1">
      <alignment horizontal="center" vertical="center" wrapText="1"/>
    </xf>
    <xf numFmtId="0" fontId="11" fillId="3" borderId="50" xfId="0" applyFont="1" applyFill="1" applyBorder="1" applyAlignment="1" applyProtection="1">
      <alignment horizontal="center" vertical="center" wrapText="1"/>
    </xf>
    <xf numFmtId="0" fontId="2" fillId="0" borderId="49" xfId="0" applyFont="1" applyBorder="1" applyAlignment="1">
      <alignment horizontal="center" vertical="top" wrapText="1"/>
    </xf>
    <xf numFmtId="0" fontId="2" fillId="0" borderId="61" xfId="0" applyFont="1" applyBorder="1" applyAlignment="1">
      <alignment horizontal="center" vertical="top" wrapText="1"/>
    </xf>
    <xf numFmtId="0" fontId="2" fillId="0" borderId="62" xfId="0" applyFont="1" applyBorder="1" applyAlignment="1">
      <alignment horizontal="center" vertical="top" wrapText="1"/>
    </xf>
    <xf numFmtId="0" fontId="5" fillId="3" borderId="52" xfId="0" applyFont="1" applyFill="1" applyBorder="1" applyAlignment="1" applyProtection="1">
      <alignment horizontal="center" vertical="center" wrapText="1"/>
    </xf>
    <xf numFmtId="0" fontId="5" fillId="3" borderId="53" xfId="0" applyFont="1" applyFill="1" applyBorder="1" applyAlignment="1" applyProtection="1">
      <alignment horizontal="center" vertical="center" wrapText="1"/>
    </xf>
    <xf numFmtId="0" fontId="2" fillId="0" borderId="48" xfId="0" applyFont="1" applyBorder="1" applyAlignment="1">
      <alignment horizontal="center" vertical="top" wrapText="1"/>
    </xf>
    <xf numFmtId="0" fontId="2" fillId="0" borderId="0" xfId="0" applyFont="1" applyBorder="1" applyAlignment="1">
      <alignment horizontal="center" vertical="top" wrapText="1"/>
    </xf>
    <xf numFmtId="0" fontId="2" fillId="0" borderId="50" xfId="0" applyFont="1" applyBorder="1" applyAlignment="1">
      <alignment horizontal="center" vertical="top" wrapText="1"/>
    </xf>
    <xf numFmtId="0" fontId="5" fillId="3" borderId="2" xfId="0" applyFont="1" applyFill="1" applyBorder="1" applyAlignment="1" applyProtection="1">
      <alignment horizontal="center" vertical="center" wrapText="1"/>
    </xf>
    <xf numFmtId="0" fontId="5" fillId="3" borderId="65"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20" xfId="0" applyFont="1" applyFill="1" applyBorder="1" applyAlignment="1" applyProtection="1">
      <alignment horizontal="center" vertical="center" wrapText="1"/>
    </xf>
    <xf numFmtId="0" fontId="5" fillId="3" borderId="10" xfId="0" applyFont="1" applyFill="1" applyBorder="1" applyAlignment="1" applyProtection="1">
      <alignment horizontal="center" vertical="center" wrapText="1"/>
    </xf>
    <xf numFmtId="0" fontId="5" fillId="3" borderId="23" xfId="0" applyFont="1" applyFill="1" applyBorder="1" applyAlignment="1" applyProtection="1">
      <alignment horizontal="center" vertical="center" wrapText="1"/>
    </xf>
    <xf numFmtId="0" fontId="5" fillId="3" borderId="26"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13" xfId="0" applyFont="1" applyFill="1" applyBorder="1" applyAlignment="1" applyProtection="1">
      <alignment horizontal="center" vertical="center" wrapText="1"/>
    </xf>
    <xf numFmtId="0" fontId="5" fillId="3" borderId="49" xfId="0" applyFont="1" applyFill="1" applyBorder="1" applyAlignment="1" applyProtection="1">
      <alignment horizontal="center" vertical="center" wrapText="1"/>
    </xf>
    <xf numFmtId="0" fontId="5" fillId="3" borderId="61" xfId="0" applyFont="1" applyFill="1" applyBorder="1" applyAlignment="1" applyProtection="1">
      <alignment horizontal="center" vertical="center" wrapText="1"/>
    </xf>
    <xf numFmtId="0" fontId="2" fillId="0" borderId="10" xfId="0" applyFont="1" applyBorder="1" applyAlignment="1">
      <alignment horizontal="center" vertical="top" wrapText="1"/>
    </xf>
    <xf numFmtId="0" fontId="2" fillId="0" borderId="1" xfId="0" applyFont="1" applyBorder="1" applyAlignment="1">
      <alignment horizontal="center" vertical="top" wrapText="1"/>
    </xf>
    <xf numFmtId="0" fontId="2" fillId="0" borderId="18" xfId="0" applyFont="1" applyBorder="1" applyAlignment="1">
      <alignment horizontal="center" vertical="top" wrapText="1"/>
    </xf>
    <xf numFmtId="0" fontId="2" fillId="0" borderId="23" xfId="0" applyFont="1" applyBorder="1" applyAlignment="1">
      <alignment horizontal="center" vertical="top" wrapText="1"/>
    </xf>
    <xf numFmtId="0" fontId="2" fillId="0" borderId="34" xfId="0" applyFont="1" applyBorder="1" applyAlignment="1">
      <alignment horizontal="center" vertical="top" wrapText="1"/>
    </xf>
    <xf numFmtId="0" fontId="2" fillId="0" borderId="25" xfId="0" applyFont="1" applyBorder="1" applyAlignment="1">
      <alignment horizontal="center" vertical="top" wrapText="1"/>
    </xf>
    <xf numFmtId="0" fontId="21" fillId="8" borderId="44" xfId="1" applyFont="1" applyBorder="1" applyAlignment="1" applyProtection="1">
      <alignment horizontal="center" textRotation="90" wrapText="1"/>
    </xf>
    <xf numFmtId="0" fontId="22" fillId="10" borderId="44" xfId="1" applyFont="1" applyFill="1" applyBorder="1" applyAlignment="1" applyProtection="1">
      <alignment horizontal="center" textRotation="90" wrapText="1"/>
    </xf>
    <xf numFmtId="0" fontId="1" fillId="2" borderId="48" xfId="1" applyFont="1" applyFill="1" applyBorder="1" applyAlignment="1" applyProtection="1">
      <alignment horizontal="center" textRotation="90" wrapText="1"/>
    </xf>
    <xf numFmtId="0" fontId="1" fillId="2" borderId="0" xfId="1" applyFont="1" applyFill="1" applyBorder="1" applyAlignment="1" applyProtection="1">
      <alignment horizontal="center" textRotation="90" wrapText="1"/>
    </xf>
    <xf numFmtId="0" fontId="1" fillId="2" borderId="50" xfId="1" applyFont="1" applyFill="1" applyBorder="1" applyAlignment="1" applyProtection="1">
      <alignment horizontal="center" textRotation="90" wrapText="1"/>
    </xf>
    <xf numFmtId="0" fontId="1" fillId="2" borderId="47" xfId="0" applyFont="1" applyFill="1" applyBorder="1" applyAlignment="1" applyProtection="1">
      <alignment horizontal="center" textRotation="90" wrapText="1"/>
    </xf>
    <xf numFmtId="0" fontId="23" fillId="9" borderId="42" xfId="2" applyFont="1" applyBorder="1" applyAlignment="1" applyProtection="1">
      <alignment horizontal="center" textRotation="90" wrapText="1"/>
    </xf>
    <xf numFmtId="0" fontId="23" fillId="9" borderId="43" xfId="2" applyFont="1" applyBorder="1" applyAlignment="1" applyProtection="1">
      <alignment horizontal="center" textRotation="90" wrapText="1"/>
    </xf>
    <xf numFmtId="0" fontId="23" fillId="9" borderId="44" xfId="2" applyFont="1" applyBorder="1" applyAlignment="1" applyProtection="1">
      <alignment horizontal="center" textRotation="90" wrapText="1"/>
    </xf>
    <xf numFmtId="0" fontId="20" fillId="7" borderId="44" xfId="0" applyFont="1" applyFill="1" applyBorder="1" applyAlignment="1" applyProtection="1">
      <alignment horizontal="center" textRotation="90" wrapText="1"/>
    </xf>
    <xf numFmtId="0" fontId="2" fillId="0" borderId="20" xfId="0" applyFont="1" applyBorder="1" applyAlignment="1">
      <alignment horizontal="center" vertical="top" wrapText="1"/>
    </xf>
    <xf numFmtId="0" fontId="2" fillId="0" borderId="33" xfId="0" applyFont="1" applyBorder="1" applyAlignment="1">
      <alignment horizontal="center" vertical="top" wrapText="1"/>
    </xf>
    <xf numFmtId="0" fontId="2" fillId="0" borderId="24" xfId="0" applyFont="1" applyBorder="1" applyAlignment="1">
      <alignment horizontal="center" vertical="top" wrapText="1"/>
    </xf>
    <xf numFmtId="0" fontId="0" fillId="0" borderId="1" xfId="0" applyBorder="1" applyAlignment="1">
      <alignment horizontal="center" vertical="top" wrapText="1"/>
    </xf>
    <xf numFmtId="0" fontId="0" fillId="0" borderId="18" xfId="0" applyBorder="1" applyAlignment="1">
      <alignment horizontal="center" vertical="top" wrapText="1"/>
    </xf>
    <xf numFmtId="0" fontId="2" fillId="0" borderId="70" xfId="0" applyFont="1" applyBorder="1" applyAlignment="1">
      <alignment horizontal="center" vertical="top" wrapText="1"/>
    </xf>
    <xf numFmtId="0" fontId="2" fillId="0" borderId="71" xfId="0" applyFont="1" applyBorder="1" applyAlignment="1">
      <alignment horizontal="center" vertical="top" wrapText="1"/>
    </xf>
    <xf numFmtId="0" fontId="6" fillId="4" borderId="37" xfId="0" applyFont="1" applyFill="1" applyBorder="1" applyAlignment="1" applyProtection="1">
      <alignment horizontal="center" vertical="center"/>
    </xf>
    <xf numFmtId="0" fontId="3" fillId="0" borderId="1" xfId="0" applyFont="1" applyBorder="1" applyAlignment="1">
      <alignment horizontal="center" vertical="top" wrapText="1"/>
    </xf>
    <xf numFmtId="0" fontId="3" fillId="0" borderId="18" xfId="0" applyFont="1" applyBorder="1" applyAlignment="1">
      <alignment horizontal="center" vertical="top" wrapText="1"/>
    </xf>
    <xf numFmtId="0" fontId="5" fillId="3" borderId="48" xfId="0" applyFont="1" applyFill="1" applyBorder="1" applyAlignment="1" applyProtection="1">
      <alignment horizontal="center"/>
    </xf>
    <xf numFmtId="0" fontId="5" fillId="3" borderId="9" xfId="0" applyFont="1" applyFill="1" applyBorder="1" applyAlignment="1" applyProtection="1">
      <alignment horizontal="center" vertical="center" wrapText="1"/>
    </xf>
    <xf numFmtId="0" fontId="5" fillId="3" borderId="12" xfId="0" applyFont="1" applyFill="1" applyBorder="1" applyAlignment="1" applyProtection="1">
      <alignment horizontal="center" vertical="center" wrapText="1"/>
    </xf>
    <xf numFmtId="0" fontId="2" fillId="0" borderId="22" xfId="0" applyFont="1" applyBorder="1" applyAlignment="1">
      <alignment horizontal="center" vertical="top" wrapText="1"/>
    </xf>
    <xf numFmtId="0" fontId="3" fillId="0" borderId="3" xfId="0" applyFont="1" applyBorder="1" applyAlignment="1">
      <alignment horizontal="center" vertical="top" wrapText="1"/>
    </xf>
    <xf numFmtId="0" fontId="3" fillId="0" borderId="39" xfId="0" applyFont="1" applyBorder="1" applyAlignment="1">
      <alignment horizontal="center" vertical="top" wrapText="1"/>
    </xf>
    <xf numFmtId="0" fontId="2" fillId="0" borderId="42" xfId="0" applyFont="1" applyBorder="1" applyAlignment="1">
      <alignment horizontal="center" vertical="top" wrapText="1"/>
    </xf>
    <xf numFmtId="0" fontId="2" fillId="0" borderId="43" xfId="0" applyFont="1" applyBorder="1" applyAlignment="1">
      <alignment horizontal="center" vertical="top" wrapText="1"/>
    </xf>
    <xf numFmtId="0" fontId="2" fillId="0" borderId="44" xfId="0" applyFont="1" applyBorder="1" applyAlignment="1">
      <alignment horizontal="center" vertical="top" wrapText="1"/>
    </xf>
    <xf numFmtId="0" fontId="26" fillId="0" borderId="40" xfId="0" applyFont="1" applyBorder="1" applyAlignment="1">
      <alignment horizontal="center" vertical="top" wrapText="1"/>
    </xf>
    <xf numFmtId="0" fontId="2" fillId="0" borderId="46" xfId="0" applyFont="1" applyBorder="1" applyAlignment="1">
      <alignment horizontal="center" vertical="top" wrapText="1"/>
    </xf>
    <xf numFmtId="0" fontId="2" fillId="0" borderId="47" xfId="0" applyFont="1" applyBorder="1" applyAlignment="1">
      <alignment horizontal="center" vertical="top" wrapText="1"/>
    </xf>
    <xf numFmtId="0" fontId="2" fillId="0" borderId="13" xfId="0" applyFont="1" applyBorder="1" applyAlignment="1">
      <alignment horizontal="center" vertical="top" wrapText="1"/>
    </xf>
    <xf numFmtId="0" fontId="2" fillId="0" borderId="26" xfId="0" applyFont="1" applyBorder="1" applyAlignment="1">
      <alignment horizontal="center" vertical="top" wrapText="1"/>
    </xf>
    <xf numFmtId="0" fontId="2" fillId="0" borderId="28" xfId="0" applyFont="1" applyBorder="1" applyAlignment="1">
      <alignment horizontal="center" vertical="top" wrapText="1"/>
    </xf>
    <xf numFmtId="0" fontId="2" fillId="0" borderId="5" xfId="0" applyFont="1" applyBorder="1" applyAlignment="1">
      <alignment horizontal="center" vertical="top" wrapText="1"/>
    </xf>
    <xf numFmtId="0" fontId="2" fillId="0" borderId="17" xfId="0" applyFont="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5" fillId="3" borderId="22" xfId="0" applyFont="1" applyFill="1" applyBorder="1" applyAlignment="1" applyProtection="1">
      <alignment horizontal="center" vertical="center" wrapText="1"/>
    </xf>
    <xf numFmtId="0" fontId="5" fillId="3" borderId="24" xfId="0" applyFont="1" applyFill="1" applyBorder="1" applyAlignment="1" applyProtection="1">
      <alignment horizontal="center" vertical="center" wrapText="1"/>
    </xf>
    <xf numFmtId="0" fontId="5" fillId="3" borderId="39"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23" fillId="9" borderId="31" xfId="2" applyFont="1" applyBorder="1" applyAlignment="1" applyProtection="1">
      <alignment horizontal="center" textRotation="90" wrapText="1"/>
    </xf>
    <xf numFmtId="0" fontId="2" fillId="0" borderId="27" xfId="0" applyFont="1" applyBorder="1" applyAlignment="1">
      <alignment horizontal="center" vertical="top" wrapText="1"/>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0" fontId="26" fillId="0" borderId="21" xfId="0" applyFont="1" applyBorder="1" applyAlignment="1">
      <alignment horizontal="center" vertical="top" wrapText="1"/>
    </xf>
    <xf numFmtId="0" fontId="26" fillId="0" borderId="2" xfId="0" applyFont="1" applyBorder="1" applyAlignment="1">
      <alignment horizontal="center" vertical="top" wrapText="1"/>
    </xf>
    <xf numFmtId="0" fontId="26" fillId="0" borderId="60" xfId="0" applyFont="1" applyBorder="1" applyAlignment="1">
      <alignment horizontal="center" vertical="top" wrapText="1"/>
    </xf>
    <xf numFmtId="0" fontId="5" fillId="3" borderId="64" xfId="0" applyFont="1" applyFill="1" applyBorder="1" applyAlignment="1" applyProtection="1">
      <alignment horizontal="center" vertical="center" wrapText="1"/>
    </xf>
    <xf numFmtId="0" fontId="5" fillId="3" borderId="62" xfId="0" applyFont="1" applyFill="1" applyBorder="1" applyAlignment="1" applyProtection="1">
      <alignment horizontal="center" vertical="center" wrapText="1"/>
    </xf>
    <xf numFmtId="0" fontId="5" fillId="3" borderId="36" xfId="0" applyFont="1" applyFill="1" applyBorder="1" applyAlignment="1" applyProtection="1">
      <alignment horizontal="center" vertical="center" wrapText="1"/>
    </xf>
    <xf numFmtId="0" fontId="5" fillId="3" borderId="38" xfId="0" applyFont="1" applyFill="1" applyBorder="1" applyAlignment="1" applyProtection="1">
      <alignment horizontal="center" vertical="center" wrapText="1"/>
    </xf>
    <xf numFmtId="0" fontId="5" fillId="3" borderId="42" xfId="0" applyFont="1" applyFill="1" applyBorder="1" applyAlignment="1" applyProtection="1">
      <alignment horizontal="center" vertical="center" wrapText="1"/>
    </xf>
    <xf numFmtId="0" fontId="5" fillId="3" borderId="44" xfId="0" applyFont="1" applyFill="1" applyBorder="1" applyAlignment="1" applyProtection="1">
      <alignment horizontal="center" vertical="center" wrapText="1"/>
    </xf>
    <xf numFmtId="0" fontId="5" fillId="3" borderId="14" xfId="0" applyFont="1" applyFill="1" applyBorder="1" applyAlignment="1" applyProtection="1">
      <alignment horizontal="center" vertical="center" wrapText="1"/>
    </xf>
    <xf numFmtId="0" fontId="5" fillId="3" borderId="30" xfId="0" applyFont="1" applyFill="1" applyBorder="1" applyAlignment="1" applyProtection="1">
      <alignment horizontal="center" vertical="center" wrapText="1"/>
    </xf>
    <xf numFmtId="0" fontId="26" fillId="0" borderId="49" xfId="0" applyFont="1" applyBorder="1" applyAlignment="1">
      <alignment horizontal="center" vertical="top" wrapText="1"/>
    </xf>
    <xf numFmtId="0" fontId="28" fillId="0" borderId="49" xfId="0" applyFont="1" applyBorder="1" applyAlignment="1">
      <alignment horizontal="center" vertical="top" wrapText="1"/>
    </xf>
    <xf numFmtId="0" fontId="28" fillId="0" borderId="61" xfId="0" applyFont="1" applyBorder="1" applyAlignment="1">
      <alignment horizontal="center" vertical="top" wrapText="1"/>
    </xf>
    <xf numFmtId="0" fontId="2" fillId="0" borderId="21" xfId="0" applyFont="1" applyBorder="1" applyAlignment="1">
      <alignment horizontal="center" vertical="top" wrapText="1"/>
    </xf>
    <xf numFmtId="0" fontId="2" fillId="0" borderId="2" xfId="0" applyFont="1" applyBorder="1" applyAlignment="1">
      <alignment horizontal="center" vertical="top" wrapText="1"/>
    </xf>
    <xf numFmtId="0" fontId="2" fillId="0" borderId="60" xfId="0" applyFont="1" applyBorder="1" applyAlignment="1">
      <alignment horizontal="center" vertical="top" wrapText="1"/>
    </xf>
    <xf numFmtId="0" fontId="2" fillId="0" borderId="20" xfId="0" applyFont="1" applyBorder="1" applyAlignment="1">
      <alignment horizontal="left" vertical="top" wrapText="1"/>
    </xf>
    <xf numFmtId="0" fontId="2" fillId="0" borderId="33" xfId="0" applyFont="1" applyBorder="1" applyAlignment="1">
      <alignment horizontal="left" vertical="top" wrapText="1"/>
    </xf>
    <xf numFmtId="0" fontId="2" fillId="0" borderId="24" xfId="0" applyFont="1" applyBorder="1" applyAlignment="1">
      <alignment horizontal="left" vertical="top" wrapText="1"/>
    </xf>
    <xf numFmtId="0" fontId="27" fillId="0" borderId="28" xfId="0" applyFont="1" applyBorder="1" applyAlignment="1">
      <alignment horizontal="center" vertical="top" wrapText="1"/>
    </xf>
    <xf numFmtId="0" fontId="25" fillId="0" borderId="42" xfId="0" applyFont="1" applyBorder="1" applyAlignment="1">
      <alignment horizontal="center" vertical="top" wrapText="1"/>
    </xf>
    <xf numFmtId="0" fontId="25" fillId="0" borderId="43" xfId="0" applyFont="1" applyBorder="1" applyAlignment="1">
      <alignment horizontal="center" vertical="top" wrapText="1"/>
    </xf>
    <xf numFmtId="0" fontId="25" fillId="0" borderId="44" xfId="0" applyFont="1" applyBorder="1" applyAlignment="1">
      <alignment horizontal="center" vertical="top" wrapText="1"/>
    </xf>
    <xf numFmtId="0" fontId="7" fillId="0" borderId="20" xfId="0" applyFont="1" applyBorder="1" applyAlignment="1">
      <alignment horizontal="center" vertical="top" wrapText="1"/>
    </xf>
    <xf numFmtId="0" fontId="7" fillId="0" borderId="21" xfId="0" applyFont="1" applyBorder="1" applyAlignment="1">
      <alignment horizontal="center" vertical="top" wrapText="1"/>
    </xf>
    <xf numFmtId="0" fontId="5" fillId="3" borderId="37" xfId="0" applyFont="1" applyFill="1" applyBorder="1" applyAlignment="1" applyProtection="1">
      <alignment horizontal="center" vertical="center" wrapText="1"/>
    </xf>
    <xf numFmtId="0" fontId="5" fillId="3" borderId="68" xfId="0" applyFont="1" applyFill="1" applyBorder="1" applyAlignment="1" applyProtection="1">
      <alignment horizontal="center" vertical="center" wrapText="1"/>
    </xf>
    <xf numFmtId="0" fontId="5" fillId="3" borderId="0" xfId="0" applyFont="1" applyFill="1" applyBorder="1" applyAlignment="1" applyProtection="1">
      <alignment horizontal="center" vertical="center" wrapText="1"/>
    </xf>
    <xf numFmtId="0" fontId="5" fillId="3" borderId="70" xfId="0" applyFont="1" applyFill="1" applyBorder="1" applyAlignment="1" applyProtection="1">
      <alignment horizontal="center" vertical="center" wrapText="1"/>
    </xf>
    <xf numFmtId="0" fontId="5" fillId="3" borderId="21" xfId="0" applyFont="1" applyFill="1" applyBorder="1" applyAlignment="1" applyProtection="1">
      <alignment horizontal="center" vertical="center" wrapText="1"/>
    </xf>
    <xf numFmtId="0" fontId="5" fillId="3" borderId="60" xfId="0" applyFont="1" applyFill="1" applyBorder="1" applyAlignment="1" applyProtection="1">
      <alignment horizontal="center" vertical="center" wrapText="1"/>
    </xf>
    <xf numFmtId="0" fontId="5" fillId="6" borderId="59" xfId="0" applyFont="1" applyFill="1" applyBorder="1" applyAlignment="1" applyProtection="1">
      <alignment horizontal="center" vertical="center" wrapText="1"/>
    </xf>
    <xf numFmtId="0" fontId="5" fillId="6" borderId="66" xfId="0" applyFont="1" applyFill="1" applyBorder="1" applyAlignment="1" applyProtection="1">
      <alignment horizontal="center" vertical="center" wrapText="1"/>
    </xf>
    <xf numFmtId="0" fontId="5" fillId="3" borderId="47" xfId="0" applyFont="1" applyFill="1" applyBorder="1" applyAlignment="1" applyProtection="1">
      <alignment horizontal="center" vertical="center" wrapText="1"/>
    </xf>
    <xf numFmtId="0" fontId="2" fillId="0" borderId="74" xfId="0" applyFont="1" applyBorder="1" applyAlignment="1">
      <alignment horizontal="left" vertical="top" wrapText="1"/>
    </xf>
    <xf numFmtId="0" fontId="2" fillId="0" borderId="1" xfId="0" applyFont="1" applyBorder="1" applyAlignment="1">
      <alignment horizontal="left" vertical="top" wrapText="1"/>
    </xf>
    <xf numFmtId="0" fontId="2" fillId="0" borderId="18" xfId="0" applyFont="1" applyBorder="1" applyAlignment="1">
      <alignment horizontal="left" vertical="top" wrapText="1"/>
    </xf>
    <xf numFmtId="0" fontId="2" fillId="0" borderId="64" xfId="0" applyFont="1" applyBorder="1" applyAlignment="1" applyProtection="1">
      <alignment horizontal="center" vertical="top" wrapText="1"/>
    </xf>
    <xf numFmtId="0" fontId="2" fillId="0" borderId="65" xfId="0" applyFont="1" applyBorder="1" applyAlignment="1" applyProtection="1">
      <alignment horizontal="center" vertical="top" wrapText="1"/>
    </xf>
    <xf numFmtId="0" fontId="2" fillId="0" borderId="38" xfId="0" applyFont="1" applyBorder="1" applyAlignment="1" applyProtection="1">
      <alignment horizontal="center" vertical="top" wrapText="1"/>
    </xf>
    <xf numFmtId="0" fontId="5" fillId="3" borderId="27" xfId="0" applyFont="1" applyFill="1" applyBorder="1" applyAlignment="1" applyProtection="1">
      <alignment horizontal="center"/>
    </xf>
    <xf numFmtId="0" fontId="2" fillId="0" borderId="32" xfId="0" applyFont="1" applyBorder="1" applyAlignment="1">
      <alignment horizontal="center" vertical="top" wrapText="1"/>
    </xf>
    <xf numFmtId="0" fontId="6" fillId="4" borderId="30" xfId="0" applyFont="1" applyFill="1" applyBorder="1" applyAlignment="1" applyProtection="1">
      <alignment horizontal="center" vertical="center"/>
    </xf>
    <xf numFmtId="0" fontId="6" fillId="4" borderId="57" xfId="0" applyFont="1" applyFill="1" applyBorder="1" applyAlignment="1" applyProtection="1">
      <alignment horizontal="center" vertical="center"/>
    </xf>
    <xf numFmtId="0" fontId="1" fillId="5" borderId="34" xfId="0" applyFont="1" applyFill="1" applyBorder="1" applyAlignment="1" applyProtection="1">
      <alignment horizontal="center" vertical="center"/>
      <protection locked="0"/>
    </xf>
    <xf numFmtId="0" fontId="1" fillId="5" borderId="34" xfId="0" applyFont="1" applyFill="1" applyBorder="1" applyAlignment="1" applyProtection="1">
      <alignment horizontal="center" vertical="center"/>
    </xf>
    <xf numFmtId="0" fontId="25" fillId="0" borderId="48" xfId="0" applyFont="1" applyBorder="1" applyAlignment="1" applyProtection="1">
      <alignment horizontal="center" vertical="top" wrapText="1"/>
    </xf>
    <xf numFmtId="0" fontId="0" fillId="0" borderId="0" xfId="0" applyBorder="1" applyAlignment="1" applyProtection="1">
      <alignment horizontal="center" vertical="top" wrapText="1"/>
    </xf>
    <xf numFmtId="0" fontId="0" fillId="0" borderId="50" xfId="0" applyBorder="1" applyAlignment="1" applyProtection="1">
      <alignment horizontal="center" vertical="top" wrapText="1"/>
    </xf>
    <xf numFmtId="0" fontId="26" fillId="0" borderId="23" xfId="0" applyFont="1" applyBorder="1" applyAlignment="1">
      <alignment horizontal="center" vertical="top" wrapText="1"/>
    </xf>
    <xf numFmtId="0" fontId="7" fillId="0" borderId="40" xfId="0" applyFont="1" applyBorder="1" applyAlignment="1">
      <alignment horizontal="center" vertical="top" wrapText="1"/>
    </xf>
    <xf numFmtId="0" fontId="2" fillId="0" borderId="67" xfId="0" applyFont="1" applyBorder="1" applyAlignment="1">
      <alignment horizontal="center" vertical="top" wrapText="1"/>
    </xf>
    <xf numFmtId="0" fontId="2" fillId="0" borderId="68" xfId="0" applyFont="1" applyBorder="1" applyAlignment="1">
      <alignment horizontal="center" vertical="top" wrapText="1"/>
    </xf>
    <xf numFmtId="0" fontId="2" fillId="0" borderId="69" xfId="0" applyFont="1" applyBorder="1" applyAlignment="1">
      <alignment horizontal="center" vertical="top" wrapText="1"/>
    </xf>
    <xf numFmtId="0" fontId="2" fillId="0" borderId="75" xfId="0" applyFont="1" applyBorder="1" applyAlignment="1">
      <alignment horizontal="center" vertical="top" wrapText="1"/>
    </xf>
    <xf numFmtId="0" fontId="26" fillId="0" borderId="67" xfId="0" applyFont="1" applyBorder="1" applyAlignment="1">
      <alignment horizontal="center" vertical="top" wrapText="1"/>
    </xf>
    <xf numFmtId="0" fontId="26" fillId="0" borderId="68" xfId="0" applyFont="1" applyBorder="1" applyAlignment="1">
      <alignment horizontal="center" vertical="top" wrapText="1"/>
    </xf>
    <xf numFmtId="0" fontId="26" fillId="0" borderId="69" xfId="0" applyFont="1" applyBorder="1" applyAlignment="1">
      <alignment horizontal="center" vertical="top" wrapText="1"/>
    </xf>
    <xf numFmtId="0" fontId="28" fillId="0" borderId="74" xfId="0" applyFont="1" applyBorder="1" applyAlignment="1">
      <alignment horizontal="center" vertical="top" wrapText="1"/>
    </xf>
    <xf numFmtId="0" fontId="26" fillId="0" borderId="1" xfId="0" applyFont="1" applyBorder="1" applyAlignment="1">
      <alignment horizontal="center" vertical="top" wrapText="1"/>
    </xf>
    <xf numFmtId="0" fontId="26" fillId="0" borderId="18" xfId="0" applyFont="1" applyBorder="1" applyAlignment="1">
      <alignment horizontal="center" vertical="top" wrapText="1"/>
    </xf>
    <xf numFmtId="0" fontId="3" fillId="0" borderId="14" xfId="0" applyFont="1" applyBorder="1" applyAlignment="1">
      <alignment horizontal="center" vertical="top" wrapText="1"/>
    </xf>
    <xf numFmtId="0" fontId="7" fillId="0" borderId="42" xfId="0" applyFont="1" applyBorder="1" applyAlignment="1" applyProtection="1">
      <alignment horizontal="center" vertical="top" wrapText="1"/>
    </xf>
    <xf numFmtId="0" fontId="3" fillId="0" borderId="33" xfId="0" applyFont="1" applyBorder="1" applyAlignment="1">
      <alignment horizontal="center" vertical="top" wrapText="1"/>
    </xf>
    <xf numFmtId="0" fontId="3" fillId="0" borderId="26" xfId="0" applyFont="1" applyBorder="1" applyAlignment="1">
      <alignment horizontal="center" vertical="top" wrapText="1"/>
    </xf>
    <xf numFmtId="0" fontId="2" fillId="0" borderId="11" xfId="0" applyFont="1" applyBorder="1" applyAlignment="1">
      <alignment horizontal="center" vertical="top" wrapText="1"/>
    </xf>
    <xf numFmtId="0" fontId="2" fillId="0" borderId="30" xfId="0" applyFont="1" applyBorder="1" applyAlignment="1">
      <alignment horizontal="center" vertical="top" wrapText="1"/>
    </xf>
    <xf numFmtId="0" fontId="7" fillId="0" borderId="27" xfId="0" applyFont="1" applyBorder="1" applyAlignment="1" applyProtection="1">
      <alignment horizontal="center" vertical="top" wrapText="1"/>
    </xf>
    <xf numFmtId="0" fontId="7" fillId="0" borderId="14" xfId="0" applyFont="1" applyBorder="1" applyAlignment="1" applyProtection="1">
      <alignment horizontal="center" vertical="top" wrapText="1"/>
    </xf>
    <xf numFmtId="0" fontId="5" fillId="6" borderId="49" xfId="0" applyFont="1" applyFill="1" applyBorder="1" applyAlignment="1" applyProtection="1">
      <alignment horizontal="center" vertical="center" wrapText="1"/>
    </xf>
    <xf numFmtId="0" fontId="5" fillId="6" borderId="29" xfId="0" applyFont="1" applyFill="1" applyBorder="1" applyAlignment="1" applyProtection="1">
      <alignment horizontal="center" vertical="center" wrapText="1"/>
    </xf>
    <xf numFmtId="0" fontId="28" fillId="0" borderId="20" xfId="0" applyFont="1" applyBorder="1" applyAlignment="1">
      <alignment horizontal="center" vertical="top" wrapText="1"/>
    </xf>
    <xf numFmtId="0" fontId="29" fillId="0" borderId="33" xfId="0" applyFont="1" applyBorder="1" applyAlignment="1">
      <alignment horizontal="center" vertical="top" wrapText="1"/>
    </xf>
    <xf numFmtId="0" fontId="29" fillId="0" borderId="24" xfId="0" applyFont="1" applyBorder="1" applyAlignment="1">
      <alignment horizontal="center" vertical="top" wrapText="1"/>
    </xf>
    <xf numFmtId="0" fontId="28" fillId="0" borderId="64" xfId="0" applyFont="1" applyBorder="1" applyAlignment="1">
      <alignment horizontal="center" vertical="top" wrapText="1"/>
    </xf>
    <xf numFmtId="0" fontId="29" fillId="0" borderId="65" xfId="0" applyFont="1" applyBorder="1" applyAlignment="1">
      <alignment horizontal="center" vertical="top" wrapText="1"/>
    </xf>
    <xf numFmtId="0" fontId="29" fillId="0" borderId="38" xfId="0" applyFont="1" applyBorder="1" applyAlignment="1">
      <alignment horizontal="center" vertical="top" wrapText="1"/>
    </xf>
    <xf numFmtId="0" fontId="28" fillId="0" borderId="21" xfId="0" applyFont="1" applyBorder="1" applyAlignment="1">
      <alignment horizontal="center" vertical="top" wrapText="1"/>
    </xf>
    <xf numFmtId="0" fontId="29" fillId="0" borderId="2" xfId="0" applyFont="1" applyBorder="1" applyAlignment="1">
      <alignment horizontal="center" vertical="top" wrapText="1"/>
    </xf>
    <xf numFmtId="0" fontId="29" fillId="0" borderId="60" xfId="0" applyFont="1" applyBorder="1" applyAlignment="1">
      <alignment horizontal="center" vertical="top" wrapText="1"/>
    </xf>
    <xf numFmtId="0" fontId="28" fillId="0" borderId="66" xfId="0" applyFont="1" applyBorder="1" applyAlignment="1">
      <alignment horizontal="center" vertical="top" wrapText="1"/>
    </xf>
    <xf numFmtId="0" fontId="29" fillId="0" borderId="66" xfId="0" applyFont="1" applyBorder="1" applyAlignment="1">
      <alignment horizontal="center" vertical="top" wrapText="1"/>
    </xf>
    <xf numFmtId="0" fontId="28" fillId="0" borderId="59" xfId="0" applyFont="1" applyBorder="1" applyAlignment="1">
      <alignment horizontal="center" vertical="top" wrapText="1"/>
    </xf>
    <xf numFmtId="0" fontId="29" fillId="0" borderId="59" xfId="0" applyFont="1" applyBorder="1" applyAlignment="1">
      <alignment horizontal="center" vertical="top" wrapText="1"/>
    </xf>
    <xf numFmtId="0" fontId="28" fillId="0" borderId="78" xfId="0" applyFont="1" applyBorder="1" applyAlignment="1">
      <alignment horizontal="center" vertical="top" wrapText="1"/>
    </xf>
    <xf numFmtId="0" fontId="29" fillId="0" borderId="78" xfId="0" applyFont="1" applyBorder="1" applyAlignment="1">
      <alignment horizontal="center" vertical="top" wrapText="1"/>
    </xf>
    <xf numFmtId="0" fontId="28" fillId="0" borderId="56" xfId="0" applyFont="1" applyBorder="1" applyAlignment="1">
      <alignment horizontal="center" vertical="top" wrapText="1"/>
    </xf>
    <xf numFmtId="0" fontId="29" fillId="0" borderId="56" xfId="0" applyFont="1" applyBorder="1" applyAlignment="1">
      <alignment horizontal="center" vertical="top" wrapText="1"/>
    </xf>
    <xf numFmtId="0" fontId="26" fillId="0" borderId="20" xfId="0" applyFont="1" applyBorder="1" applyAlignment="1">
      <alignment horizontal="center" vertical="top" wrapText="1"/>
    </xf>
    <xf numFmtId="0" fontId="30" fillId="0" borderId="33" xfId="0" applyFont="1" applyBorder="1" applyAlignment="1">
      <alignment horizontal="center" vertical="top" wrapText="1"/>
    </xf>
    <xf numFmtId="0" fontId="30" fillId="0" borderId="24" xfId="0" applyFont="1" applyBorder="1" applyAlignment="1">
      <alignment horizontal="center" vertical="top" wrapText="1"/>
    </xf>
    <xf numFmtId="0" fontId="26" fillId="0" borderId="42" xfId="0" applyFont="1" applyBorder="1" applyAlignment="1">
      <alignment horizontal="center" vertical="top" wrapText="1"/>
    </xf>
    <xf numFmtId="0" fontId="30" fillId="0" borderId="43" xfId="0" applyFont="1" applyBorder="1" applyAlignment="1">
      <alignment horizontal="center" vertical="top" wrapText="1"/>
    </xf>
    <xf numFmtId="0" fontId="30" fillId="0" borderId="44" xfId="0" applyFont="1" applyBorder="1" applyAlignment="1">
      <alignment horizontal="center" vertical="top" wrapText="1"/>
    </xf>
    <xf numFmtId="0" fontId="28" fillId="0" borderId="54" xfId="0" applyFont="1" applyBorder="1" applyAlignment="1">
      <alignment horizontal="center" vertical="top" wrapText="1"/>
    </xf>
    <xf numFmtId="0" fontId="29" fillId="0" borderId="54" xfId="0" applyFont="1" applyBorder="1" applyAlignment="1">
      <alignment horizontal="center" vertical="top" wrapText="1"/>
    </xf>
    <xf numFmtId="0" fontId="28" fillId="0" borderId="22" xfId="0" applyFont="1" applyBorder="1" applyAlignment="1">
      <alignment horizontal="center" vertical="top" wrapText="1"/>
    </xf>
    <xf numFmtId="0" fontId="29" fillId="0" borderId="3" xfId="0" applyFont="1" applyBorder="1" applyAlignment="1">
      <alignment horizontal="center" vertical="top" wrapText="1"/>
    </xf>
    <xf numFmtId="0" fontId="29" fillId="0" borderId="39" xfId="0" applyFont="1" applyBorder="1" applyAlignment="1">
      <alignment horizontal="center" vertical="top" wrapText="1"/>
    </xf>
    <xf numFmtId="0" fontId="28" fillId="0" borderId="10" xfId="0" applyFont="1" applyBorder="1" applyAlignment="1">
      <alignment horizontal="center" vertical="top" wrapText="1"/>
    </xf>
    <xf numFmtId="0" fontId="29" fillId="0" borderId="1" xfId="0" applyFont="1" applyBorder="1" applyAlignment="1">
      <alignment horizontal="center" vertical="top" wrapText="1"/>
    </xf>
    <xf numFmtId="0" fontId="29" fillId="0" borderId="18" xfId="0" applyFont="1" applyBorder="1" applyAlignment="1">
      <alignment horizontal="center" vertical="top" wrapText="1"/>
    </xf>
    <xf numFmtId="0" fontId="5" fillId="3" borderId="25" xfId="0" applyFont="1" applyFill="1" applyBorder="1" applyAlignment="1" applyProtection="1">
      <alignment horizontal="center" vertical="center" wrapText="1"/>
    </xf>
    <xf numFmtId="0" fontId="5" fillId="3" borderId="63" xfId="0" applyFont="1" applyFill="1" applyBorder="1" applyAlignment="1" applyProtection="1">
      <alignment horizontal="center" vertical="center" wrapText="1"/>
    </xf>
    <xf numFmtId="0" fontId="7" fillId="0" borderId="29" xfId="0" applyFont="1" applyBorder="1" applyAlignment="1" applyProtection="1">
      <alignment horizontal="left" vertical="top" wrapText="1"/>
    </xf>
    <xf numFmtId="0" fontId="7" fillId="0" borderId="15" xfId="0" applyFont="1" applyBorder="1" applyAlignment="1" applyProtection="1">
      <alignment horizontal="left" vertical="top" wrapText="1"/>
    </xf>
    <xf numFmtId="0" fontId="7" fillId="0" borderId="19" xfId="0" applyFont="1" applyBorder="1" applyAlignment="1" applyProtection="1">
      <alignment horizontal="left" vertical="top" wrapText="1"/>
    </xf>
    <xf numFmtId="0" fontId="3" fillId="0" borderId="43" xfId="0" applyFont="1" applyBorder="1" applyAlignment="1">
      <alignment horizontal="center" vertical="top" wrapText="1"/>
    </xf>
    <xf numFmtId="0" fontId="3" fillId="0" borderId="44" xfId="0" applyFont="1" applyBorder="1" applyAlignment="1">
      <alignment horizontal="center" vertical="top" wrapText="1"/>
    </xf>
    <xf numFmtId="0" fontId="2" fillId="0" borderId="27" xfId="0" applyFont="1" applyBorder="1" applyAlignment="1">
      <alignment horizontal="left" vertical="top" wrapText="1"/>
    </xf>
    <xf numFmtId="0" fontId="2" fillId="0" borderId="14" xfId="0" applyFont="1" applyBorder="1" applyAlignment="1">
      <alignment horizontal="left" vertical="top" wrapText="1"/>
    </xf>
    <xf numFmtId="0" fontId="2" fillId="0" borderId="16" xfId="0" applyFont="1" applyBorder="1" applyAlignment="1">
      <alignment horizontal="left" vertical="top" wrapText="1"/>
    </xf>
    <xf numFmtId="0" fontId="5" fillId="3" borderId="43" xfId="0" applyFont="1" applyFill="1" applyBorder="1" applyAlignment="1" applyProtection="1">
      <alignment horizontal="center" vertical="center" wrapText="1"/>
    </xf>
    <xf numFmtId="0" fontId="5" fillId="3" borderId="54" xfId="0" applyFont="1" applyFill="1" applyBorder="1" applyAlignment="1" applyProtection="1">
      <alignment horizontal="center" vertical="center" wrapText="1"/>
    </xf>
    <xf numFmtId="0" fontId="5" fillId="3" borderId="55" xfId="0" applyFont="1" applyFill="1" applyBorder="1" applyAlignment="1" applyProtection="1">
      <alignment horizontal="center" vertical="center" wrapText="1"/>
    </xf>
    <xf numFmtId="0" fontId="5" fillId="3" borderId="56" xfId="0" applyFont="1" applyFill="1" applyBorder="1" applyAlignment="1" applyProtection="1">
      <alignment horizontal="center" vertical="center" wrapText="1"/>
    </xf>
    <xf numFmtId="0" fontId="26" fillId="0" borderId="43" xfId="0" applyFont="1" applyBorder="1" applyAlignment="1">
      <alignment horizontal="center" vertical="top" wrapText="1"/>
    </xf>
    <xf numFmtId="0" fontId="26" fillId="0" borderId="44" xfId="0" applyFont="1" applyBorder="1" applyAlignment="1">
      <alignment horizontal="center" vertical="top" wrapText="1"/>
    </xf>
    <xf numFmtId="0" fontId="3" fillId="0" borderId="61" xfId="0" applyFont="1" applyBorder="1" applyAlignment="1">
      <alignment horizontal="center" vertical="top" wrapText="1"/>
    </xf>
    <xf numFmtId="0" fontId="3" fillId="0" borderId="62" xfId="0" applyFont="1" applyBorder="1" applyAlignment="1">
      <alignment horizontal="center" vertical="top" wrapText="1"/>
    </xf>
    <xf numFmtId="0" fontId="2" fillId="0" borderId="67" xfId="0" applyFont="1" applyBorder="1" applyAlignment="1">
      <alignment horizontal="left" vertical="top" wrapText="1"/>
    </xf>
    <xf numFmtId="0" fontId="2" fillId="0" borderId="68" xfId="0" applyFont="1" applyBorder="1" applyAlignment="1">
      <alignment horizontal="left" vertical="top" wrapText="1"/>
    </xf>
    <xf numFmtId="0" fontId="2" fillId="0" borderId="69" xfId="0" applyFont="1" applyBorder="1" applyAlignment="1">
      <alignment horizontal="left" vertical="top" wrapText="1"/>
    </xf>
  </cellXfs>
  <cellStyles count="3">
    <cellStyle name="Bad" xfId="2" builtinId="27"/>
    <cellStyle name="Good" xfId="1" builtinId="26"/>
    <cellStyle name="Normal" xfId="0" builtinId="0"/>
  </cellStyles>
  <dxfs count="68">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
      <font>
        <color theme="7" tint="-0.499984740745262"/>
      </font>
      <fill>
        <patternFill>
          <bgColor theme="7" tint="0.79998168889431442"/>
        </patternFill>
      </fill>
    </dxf>
    <dxf>
      <font>
        <color theme="9" tint="-0.499984740745262"/>
      </font>
      <fill>
        <patternFill>
          <bgColor theme="9" tint="0.59996337778862885"/>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FF00"/>
      <color rgb="FFFFD9D9"/>
      <color rgb="FFE7EEF5"/>
      <color rgb="FFF1EFF5"/>
      <color rgb="FFFFFF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106680</xdr:colOff>
      <xdr:row>1</xdr:row>
      <xdr:rowOff>124745</xdr:rowOff>
    </xdr:from>
    <xdr:to>
      <xdr:col>23</xdr:col>
      <xdr:colOff>416351</xdr:colOff>
      <xdr:row>33</xdr:row>
      <xdr:rowOff>0</xdr:rowOff>
    </xdr:to>
    <xdr:grpSp>
      <xdr:nvGrpSpPr>
        <xdr:cNvPr id="16" name="Group 15"/>
        <xdr:cNvGrpSpPr/>
      </xdr:nvGrpSpPr>
      <xdr:grpSpPr>
        <a:xfrm>
          <a:off x="106680" y="305425"/>
          <a:ext cx="14402743" cy="5657029"/>
          <a:chOff x="106680" y="305425"/>
          <a:chExt cx="14402743" cy="5657029"/>
        </a:xfrm>
      </xdr:grpSpPr>
      <xdr:sp macro="" textlink="">
        <xdr:nvSpPr>
          <xdr:cNvPr id="24" name="Rectangle 23"/>
          <xdr:cNvSpPr/>
        </xdr:nvSpPr>
        <xdr:spPr>
          <a:xfrm>
            <a:off x="9906394" y="314226"/>
            <a:ext cx="4603029" cy="5648228"/>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b="1">
                <a:solidFill>
                  <a:sysClr val="windowText" lastClr="000000"/>
                </a:solidFill>
              </a:rPr>
              <a:t>NOTES FOR GUIDANCE</a:t>
            </a:r>
          </a:p>
          <a:p>
            <a:pPr algn="ctr"/>
            <a:endParaRPr lang="en-GB" sz="200" b="1">
              <a:solidFill>
                <a:sysClr val="windowText" lastClr="000000"/>
              </a:solidFill>
            </a:endParaRPr>
          </a:p>
          <a:p>
            <a:pPr algn="l"/>
            <a:r>
              <a:rPr lang="en-GB" sz="1100" b="1">
                <a:solidFill>
                  <a:sysClr val="windowText" lastClr="000000"/>
                </a:solidFill>
              </a:rPr>
              <a:t>Completing the tracking spreadsheet:</a:t>
            </a:r>
          </a:p>
          <a:p>
            <a:pPr marL="228600" indent="-228600" algn="l">
              <a:buFont typeface="+mj-lt"/>
              <a:buAutoNum type="arabicPeriod"/>
            </a:pPr>
            <a:r>
              <a:rPr lang="en-GB" sz="1050" b="0">
                <a:solidFill>
                  <a:sysClr val="windowText" lastClr="000000"/>
                </a:solidFill>
              </a:rPr>
              <a:t>Enter 'n' or 'N'</a:t>
            </a:r>
            <a:r>
              <a:rPr lang="en-GB" sz="1050" b="0" baseline="0">
                <a:solidFill>
                  <a:sysClr val="windowText" lastClr="000000"/>
                </a:solidFill>
              </a:rPr>
              <a:t> below each KPI that the child has </a:t>
            </a:r>
            <a:r>
              <a:rPr lang="en-GB" sz="1050" b="1" baseline="0">
                <a:solidFill>
                  <a:sysClr val="windowText" lastClr="000000"/>
                </a:solidFill>
              </a:rPr>
              <a:t>not yet </a:t>
            </a:r>
            <a:r>
              <a:rPr lang="en-GB" sz="1050" b="0" baseline="0">
                <a:solidFill>
                  <a:sysClr val="windowText" lastClr="000000"/>
                </a:solidFill>
              </a:rPr>
              <a:t>secured</a:t>
            </a:r>
            <a:endParaRPr lang="en-GB" sz="1050" b="0">
              <a:solidFill>
                <a:sysClr val="windowText" lastClr="000000"/>
              </a:solidFill>
            </a:endParaRPr>
          </a:p>
          <a:p>
            <a:pPr marL="228600" indent="-228600" algn="l">
              <a:buFont typeface="+mj-lt"/>
              <a:buAutoNum type="arabicPeriod"/>
            </a:pPr>
            <a:r>
              <a:rPr lang="en-GB" sz="1050" b="0">
                <a:solidFill>
                  <a:sysClr val="windowText" lastClr="000000"/>
                </a:solidFill>
              </a:rPr>
              <a:t>Enter 'c' or 'C' below each KPI that the child</a:t>
            </a:r>
            <a:r>
              <a:rPr lang="en-GB" sz="1050" b="0" baseline="0">
                <a:solidFill>
                  <a:sysClr val="windowText" lastClr="000000"/>
                </a:solidFill>
              </a:rPr>
              <a:t> is </a:t>
            </a:r>
            <a:r>
              <a:rPr lang="en-GB" sz="1050" b="1" baseline="0">
                <a:solidFill>
                  <a:sysClr val="windowText" lastClr="000000"/>
                </a:solidFill>
              </a:rPr>
              <a:t>close </a:t>
            </a:r>
            <a:r>
              <a:rPr lang="en-GB" sz="1050" b="0" baseline="0">
                <a:solidFill>
                  <a:sysClr val="windowText" lastClr="000000"/>
                </a:solidFill>
              </a:rPr>
              <a:t>to achieving </a:t>
            </a:r>
            <a:endParaRPr lang="en-GB" sz="1050" b="0">
              <a:solidFill>
                <a:sysClr val="windowText" lastClr="000000"/>
              </a:solidFill>
            </a:endParaRPr>
          </a:p>
          <a:p>
            <a:pPr marL="228600" indent="-228600" algn="l">
              <a:buFont typeface="+mj-lt"/>
              <a:buAutoNum type="arabicPeriod"/>
            </a:pPr>
            <a:r>
              <a:rPr lang="en-GB" sz="1050" b="0">
                <a:solidFill>
                  <a:sysClr val="windowText" lastClr="000000"/>
                </a:solidFill>
              </a:rPr>
              <a:t>Enter 'y' or 'Y' below each KPI that the child </a:t>
            </a:r>
            <a:r>
              <a:rPr lang="en-GB" sz="1050" b="1">
                <a:solidFill>
                  <a:sysClr val="windowText" lastClr="000000"/>
                </a:solidFill>
              </a:rPr>
              <a:t>has </a:t>
            </a:r>
            <a:r>
              <a:rPr lang="en-GB" sz="1050" b="0">
                <a:solidFill>
                  <a:sysClr val="windowText" lastClr="000000"/>
                </a:solidFill>
              </a:rPr>
              <a:t>achieved</a:t>
            </a:r>
          </a:p>
          <a:p>
            <a:pPr marL="228600" indent="-228600" algn="l">
              <a:buFont typeface="+mj-lt"/>
              <a:buAutoNum type="arabicPeriod"/>
            </a:pPr>
            <a:r>
              <a:rPr lang="en-GB" sz="1050" b="0" baseline="0">
                <a:solidFill>
                  <a:sysClr val="windowText" lastClr="000000"/>
                </a:solidFill>
              </a:rPr>
              <a:t>Enter 'b' or 'B' below each KPI that the child has achieved </a:t>
            </a:r>
            <a:r>
              <a:rPr lang="en-GB" sz="1050" b="1" baseline="0">
                <a:solidFill>
                  <a:sysClr val="windowText" lastClr="000000"/>
                </a:solidFill>
              </a:rPr>
              <a:t>beyond </a:t>
            </a:r>
            <a:r>
              <a:rPr lang="en-GB" sz="1050" b="0" baseline="0">
                <a:solidFill>
                  <a:sysClr val="windowText" lastClr="000000"/>
                </a:solidFill>
              </a:rPr>
              <a:t>age-related expectations</a:t>
            </a:r>
            <a:endParaRPr lang="en-GB" sz="1050" b="1" baseline="0">
              <a:solidFill>
                <a:sysClr val="windowText" lastClr="000000"/>
              </a:solidFill>
            </a:endParaRPr>
          </a:p>
          <a:p>
            <a:pPr marL="228600" indent="-228600" algn="l">
              <a:buFont typeface="+mj-lt"/>
              <a:buAutoNum type="arabicPeriod"/>
            </a:pPr>
            <a:r>
              <a:rPr lang="en-GB" sz="1050" b="0" baseline="0">
                <a:solidFill>
                  <a:sysClr val="windowText" lastClr="000000"/>
                </a:solidFill>
              </a:rPr>
              <a:t>Cells will automatically format according to the text entered </a:t>
            </a:r>
            <a:r>
              <a:rPr lang="en-GB" sz="1050" b="1" i="1" baseline="0">
                <a:solidFill>
                  <a:sysClr val="windowText" lastClr="000000"/>
                </a:solidFill>
              </a:rPr>
              <a:t>(Nb. Cells will not change colour if they are left blank or contain anything other than 'n', 'c', 'y' or 'b') </a:t>
            </a:r>
          </a:p>
          <a:p>
            <a:pPr marL="228600" indent="-228600" algn="l">
              <a:buFont typeface="+mj-lt"/>
              <a:buAutoNum type="arabicPeriod"/>
            </a:pPr>
            <a:r>
              <a:rPr lang="en-GB" sz="1050" b="0" baseline="0">
                <a:solidFill>
                  <a:sysClr val="windowText" lastClr="000000"/>
                </a:solidFill>
              </a:rPr>
              <a:t>Totals are automatically calculated as cells are completed</a:t>
            </a:r>
          </a:p>
          <a:p>
            <a:pPr marL="228600" indent="-228600" algn="l">
              <a:buFont typeface="+mj-lt"/>
              <a:buAutoNum type="arabicPeriod"/>
            </a:pPr>
            <a:endParaRPr lang="en-GB" sz="400" b="0" baseline="0">
              <a:solidFill>
                <a:sysClr val="windowText" lastClr="000000"/>
              </a:solidFill>
            </a:endParaRPr>
          </a:p>
          <a:p>
            <a:pPr marL="0" indent="0" algn="l">
              <a:buFontTx/>
              <a:buNone/>
            </a:pPr>
            <a:r>
              <a:rPr lang="en-GB" sz="1100" b="1" baseline="0">
                <a:solidFill>
                  <a:sysClr val="windowText" lastClr="000000"/>
                </a:solidFill>
              </a:rPr>
              <a:t>Totals columns</a:t>
            </a:r>
          </a:p>
          <a:p>
            <a:pPr marL="171450" indent="-171450" algn="l">
              <a:buFont typeface="Arial" panose="020B0604020202020204" pitchFamily="34" charset="0"/>
              <a:buChar char="•"/>
            </a:pPr>
            <a:r>
              <a:rPr lang="en-GB" sz="1050" b="0" baseline="0">
                <a:solidFill>
                  <a:sysClr val="windowText" lastClr="000000"/>
                </a:solidFill>
              </a:rPr>
              <a:t>Totals in the columns indicate the number of KPIs achieved by each child</a:t>
            </a:r>
          </a:p>
          <a:p>
            <a:pPr marL="171450" indent="-171450" algn="l">
              <a:buFont typeface="Arial" panose="020B0604020202020204" pitchFamily="34" charset="0"/>
              <a:buChar char="•"/>
            </a:pPr>
            <a:r>
              <a:rPr lang="en-GB" sz="1050" b="0" baseline="0">
                <a:solidFill>
                  <a:sysClr val="windowText" lastClr="000000"/>
                </a:solidFill>
              </a:rPr>
              <a:t>The final two columns provide summative information of all KPIs secured</a:t>
            </a:r>
          </a:p>
          <a:p>
            <a:pPr marL="171450" indent="-171450" algn="l">
              <a:buFont typeface="Arial" panose="020B0604020202020204" pitchFamily="34" charset="0"/>
              <a:buChar char="•"/>
            </a:pPr>
            <a:r>
              <a:rPr lang="en-GB" sz="1050" b="0" baseline="0">
                <a:solidFill>
                  <a:sysClr val="windowText" lastClr="000000"/>
                </a:solidFill>
              </a:rPr>
              <a:t>If a child is judged to be sufficiently 'close to' achieving the KPI </a:t>
            </a:r>
            <a:r>
              <a:rPr lang="en-GB" sz="1050" b="0" i="0" baseline="0">
                <a:solidFill>
                  <a:sysClr val="windowText" lastClr="000000"/>
                </a:solidFill>
              </a:rPr>
              <a:t>that they could conceivably secure it by the end of the next phase, they are considered to have secured that KPI for the purposes of the spreadsheet</a:t>
            </a:r>
          </a:p>
          <a:p>
            <a:pPr marL="171450" indent="-171450" algn="l">
              <a:buFont typeface="Arial" panose="020B0604020202020204" pitchFamily="34" charset="0"/>
              <a:buChar char="•"/>
            </a:pPr>
            <a:r>
              <a:rPr lang="en-GB" sz="1050" b="0" i="0" baseline="0">
                <a:solidFill>
                  <a:sysClr val="windowText" lastClr="000000"/>
                </a:solidFill>
              </a:rPr>
              <a:t>If the final column shows 100% of KPIs being close to secure, secured or secured beyond expectations, the child could be considered to be working at age-related expectations. </a:t>
            </a:r>
            <a:r>
              <a:rPr lang="en-GB" sz="1050" b="1" i="1" baseline="0">
                <a:solidFill>
                  <a:sysClr val="windowText" lastClr="000000"/>
                </a:solidFill>
              </a:rPr>
              <a:t>Teachers should use their professional judgement at this point, however. If KPIs within more than one domain are 'close to' being secured, there may be too many gaps to realistically consider a child to be working at age-related expectations.</a:t>
            </a:r>
          </a:p>
          <a:p>
            <a:endParaRPr lang="en-GB" sz="400" b="1" i="1" baseline="0">
              <a:solidFill>
                <a:schemeClr val="tx1"/>
              </a:solidFill>
              <a:effectLst/>
              <a:latin typeface="+mn-lt"/>
              <a:ea typeface="+mn-ea"/>
              <a:cs typeface="+mn-cs"/>
            </a:endParaRPr>
          </a:p>
          <a:p>
            <a:r>
              <a:rPr lang="en-GB" sz="1100" b="1" baseline="0">
                <a:solidFill>
                  <a:schemeClr val="tx1"/>
                </a:solidFill>
                <a:effectLst/>
                <a:latin typeface="+mn-lt"/>
                <a:ea typeface="+mn-ea"/>
                <a:cs typeface="+mn-cs"/>
              </a:rPr>
              <a:t>Totals rows</a:t>
            </a:r>
            <a:endParaRPr lang="en-GB" sz="1100">
              <a:solidFill>
                <a:schemeClr val="tx1"/>
              </a:solidFill>
              <a:effectLst/>
            </a:endParaRPr>
          </a:p>
          <a:p>
            <a:pPr marL="171450" indent="-171450">
              <a:buFont typeface="Arial" panose="020B0604020202020204" pitchFamily="34" charset="0"/>
              <a:buChar char="•"/>
            </a:pPr>
            <a:r>
              <a:rPr lang="en-GB" sz="1050" b="0" baseline="0">
                <a:solidFill>
                  <a:schemeClr val="tx1"/>
                </a:solidFill>
                <a:effectLst/>
                <a:latin typeface="+mn-lt"/>
                <a:ea typeface="+mn-ea"/>
                <a:cs typeface="+mn-cs"/>
              </a:rPr>
              <a:t>Totals in the rows indicate the percentage of the class achieving each KPI</a:t>
            </a:r>
            <a:endParaRPr lang="en-GB" sz="1050">
              <a:solidFill>
                <a:schemeClr val="tx1"/>
              </a:solidFill>
              <a:effectLst/>
            </a:endParaRPr>
          </a:p>
          <a:p>
            <a:pPr marL="171450" indent="-171450">
              <a:buFont typeface="Arial" panose="020B0604020202020204" pitchFamily="34" charset="0"/>
              <a:buChar char="•"/>
            </a:pPr>
            <a:r>
              <a:rPr lang="en-GB" sz="1050" b="0" baseline="0">
                <a:solidFill>
                  <a:schemeClr val="tx1"/>
                </a:solidFill>
                <a:effectLst/>
                <a:latin typeface="+mn-lt"/>
                <a:ea typeface="+mn-ea"/>
                <a:cs typeface="+mn-cs"/>
              </a:rPr>
              <a:t>The final row provides summative information of the overall percentage of the class securing each KPI</a:t>
            </a:r>
            <a:endParaRPr lang="en-GB" sz="1050">
              <a:solidFill>
                <a:schemeClr val="tx1"/>
              </a:solidFill>
              <a:effectLst/>
            </a:endParaRPr>
          </a:p>
          <a:p>
            <a:pPr marL="171450" indent="-171450">
              <a:buFont typeface="Arial" panose="020B0604020202020204" pitchFamily="34" charset="0"/>
              <a:buChar char="•"/>
            </a:pPr>
            <a:r>
              <a:rPr lang="en-GB" sz="1050" b="1" i="1" baseline="0">
                <a:solidFill>
                  <a:schemeClr val="tx1"/>
                </a:solidFill>
                <a:effectLst/>
                <a:latin typeface="+mn-lt"/>
                <a:ea typeface="+mn-ea"/>
                <a:cs typeface="+mn-cs"/>
              </a:rPr>
              <a:t>Teachers should use their professional judgement at this point. If significant numbers of children within the class are 'not secure' or 'close to' securing a KPI, this aspect is likely to need to be retaught early in the next phase to support them to secure it.</a:t>
            </a:r>
            <a:endParaRPr lang="en-GB" sz="1050">
              <a:solidFill>
                <a:schemeClr val="tx1"/>
              </a:solidFill>
              <a:effectLst/>
            </a:endParaRPr>
          </a:p>
        </xdr:txBody>
      </xdr:sp>
      <xdr:grpSp>
        <xdr:nvGrpSpPr>
          <xdr:cNvPr id="15" name="Group 14"/>
          <xdr:cNvGrpSpPr/>
        </xdr:nvGrpSpPr>
        <xdr:grpSpPr>
          <a:xfrm>
            <a:off x="106680" y="305425"/>
            <a:ext cx="9579361" cy="5641324"/>
            <a:chOff x="106680" y="321137"/>
            <a:chExt cx="9579361" cy="5641324"/>
          </a:xfrm>
        </xdr:grpSpPr>
        <xdr:sp macro="" textlink="">
          <xdr:nvSpPr>
            <xdr:cNvPr id="20" name="Rectangle 19"/>
            <xdr:cNvSpPr/>
          </xdr:nvSpPr>
          <xdr:spPr>
            <a:xfrm>
              <a:off x="1115662" y="321137"/>
              <a:ext cx="4249762" cy="480741"/>
            </a:xfrm>
            <a:prstGeom prst="rect">
              <a:avLst/>
            </a:prstGeom>
            <a:solidFill>
              <a:schemeClr val="accent1">
                <a:lumMod val="60000"/>
                <a:lumOff val="4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b="1" i="1" baseline="0">
                  <a:solidFill>
                    <a:schemeClr val="tx1"/>
                  </a:solidFill>
                </a:rPr>
                <a:t>National Curriculum </a:t>
              </a:r>
              <a:r>
                <a:rPr lang="en-GB" sz="1000" baseline="0">
                  <a:solidFill>
                    <a:schemeClr val="tx1"/>
                  </a:solidFill>
                </a:rPr>
                <a:t>content domains as identified in the Test Framework for Developers for end of KS1 and KS2 assessments</a:t>
              </a:r>
              <a:endParaRPr lang="en-GB" sz="1100">
                <a:solidFill>
                  <a:schemeClr val="tx1"/>
                </a:solidFill>
              </a:endParaRPr>
            </a:p>
          </xdr:txBody>
        </xdr:sp>
        <xdr:grpSp>
          <xdr:nvGrpSpPr>
            <xdr:cNvPr id="14" name="Group 13"/>
            <xdr:cNvGrpSpPr/>
          </xdr:nvGrpSpPr>
          <xdr:grpSpPr>
            <a:xfrm>
              <a:off x="106680" y="1448606"/>
              <a:ext cx="9572607" cy="4513855"/>
              <a:chOff x="106680" y="1377902"/>
              <a:chExt cx="9572607" cy="4513855"/>
            </a:xfrm>
          </xdr:grpSpPr>
          <xdr:sp macro="" textlink="">
            <xdr:nvSpPr>
              <xdr:cNvPr id="4" name="Rectangle 3"/>
              <xdr:cNvSpPr/>
            </xdr:nvSpPr>
            <xdr:spPr>
              <a:xfrm>
                <a:off x="114300" y="1377902"/>
                <a:ext cx="892016" cy="527961"/>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b="1">
                    <a:solidFill>
                      <a:sysClr val="windowText" lastClr="000000"/>
                    </a:solidFill>
                  </a:rPr>
                  <a:t>Editable cells:</a:t>
                </a:r>
              </a:p>
              <a:p>
                <a:pPr algn="l"/>
                <a:r>
                  <a:rPr lang="en-GB" sz="900">
                    <a:solidFill>
                      <a:sysClr val="windowText" lastClr="000000"/>
                    </a:solidFill>
                  </a:rPr>
                  <a:t>- Class name</a:t>
                </a:r>
              </a:p>
              <a:p>
                <a:pPr algn="l"/>
                <a:r>
                  <a:rPr lang="en-GB" sz="900">
                    <a:solidFill>
                      <a:sysClr val="windowText" lastClr="000000"/>
                    </a:solidFill>
                  </a:rPr>
                  <a:t>- Pupil names</a:t>
                </a:r>
              </a:p>
            </xdr:txBody>
          </xdr:sp>
          <xdr:pic>
            <xdr:nvPicPr>
              <xdr:cNvPr id="6" name="Picture 5"/>
              <xdr:cNvPicPr>
                <a:picLocks noChangeAspect="1"/>
              </xdr:cNvPicPr>
            </xdr:nvPicPr>
            <xdr:blipFill>
              <a:blip xmlns:r="http://schemas.openxmlformats.org/officeDocument/2006/relationships" r:embed="rId1"/>
              <a:stretch>
                <a:fillRect/>
              </a:stretch>
            </xdr:blipFill>
            <xdr:spPr>
              <a:xfrm>
                <a:off x="1123361" y="1467488"/>
                <a:ext cx="8555926" cy="4424269"/>
              </a:xfrm>
              <a:prstGeom prst="rect">
                <a:avLst/>
              </a:prstGeom>
              <a:ln w="12700">
                <a:solidFill>
                  <a:schemeClr val="tx1"/>
                </a:solidFill>
              </a:ln>
            </xdr:spPr>
          </xdr:pic>
          <xdr:sp macro="" textlink="">
            <xdr:nvSpPr>
              <xdr:cNvPr id="5" name="Rectangle 4"/>
              <xdr:cNvSpPr/>
            </xdr:nvSpPr>
            <xdr:spPr>
              <a:xfrm>
                <a:off x="106680" y="2231150"/>
                <a:ext cx="910191" cy="1209397"/>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900" b="1">
                    <a:solidFill>
                      <a:sysClr val="windowText" lastClr="000000"/>
                    </a:solidFill>
                  </a:rPr>
                  <a:t>Number in class</a:t>
                </a:r>
                <a:r>
                  <a:rPr lang="en-GB" sz="900" b="0">
                    <a:solidFill>
                      <a:sysClr val="windowText" lastClr="000000"/>
                    </a:solidFill>
                  </a:rPr>
                  <a:t> automatically reflects the number of surnames entered on the spreadsheet</a:t>
                </a:r>
                <a:endParaRPr lang="en-GB" sz="900">
                  <a:solidFill>
                    <a:sysClr val="windowText" lastClr="000000"/>
                  </a:solidFill>
                </a:endParaRPr>
              </a:p>
            </xdr:txBody>
          </xdr:sp>
          <xdr:cxnSp macro="">
            <xdr:nvCxnSpPr>
              <xdr:cNvPr id="7" name="Straight Arrow Connector 6"/>
              <xdr:cNvCxnSpPr>
                <a:stCxn id="4" idx="3"/>
              </xdr:cNvCxnSpPr>
            </xdr:nvCxnSpPr>
            <xdr:spPr>
              <a:xfrm>
                <a:off x="1006316" y="1641883"/>
                <a:ext cx="776921" cy="1091890"/>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1" name="Straight Arrow Connector 10"/>
              <xdr:cNvCxnSpPr>
                <a:stCxn id="4" idx="3"/>
              </xdr:cNvCxnSpPr>
            </xdr:nvCxnSpPr>
            <xdr:spPr>
              <a:xfrm>
                <a:off x="1006316" y="1641883"/>
                <a:ext cx="486261" cy="251333"/>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9" name="Straight Arrow Connector 18"/>
              <xdr:cNvCxnSpPr/>
            </xdr:nvCxnSpPr>
            <xdr:spPr>
              <a:xfrm flipV="1">
                <a:off x="1016870" y="2402185"/>
                <a:ext cx="269575" cy="45726"/>
              </a:xfrm>
              <a:prstGeom prst="straightConnector1">
                <a:avLst/>
              </a:prstGeom>
              <a:ln w="127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sp macro="" textlink="">
          <xdr:nvSpPr>
            <xdr:cNvPr id="38" name="Rectangle 37"/>
            <xdr:cNvSpPr/>
          </xdr:nvSpPr>
          <xdr:spPr>
            <a:xfrm>
              <a:off x="1115662" y="856266"/>
              <a:ext cx="8570379" cy="620602"/>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000">
                  <a:solidFill>
                    <a:schemeClr val="tx1"/>
                  </a:solidFill>
                </a:rPr>
                <a:t>Year group KPIs matched to </a:t>
              </a:r>
              <a:r>
                <a:rPr lang="en-GB" sz="1000" baseline="0">
                  <a:solidFill>
                    <a:schemeClr val="tx1"/>
                  </a:solidFill>
                </a:rPr>
                <a:t>National Curriculum content domains or Hampshire Progression Guidance to support correlation between </a:t>
              </a:r>
              <a:r>
                <a:rPr lang="en-GB" sz="1000" b="1" i="1" baseline="0">
                  <a:solidFill>
                    <a:schemeClr val="tx1"/>
                  </a:solidFill>
                </a:rPr>
                <a:t>Hampshire Phased Assessment Model</a:t>
              </a:r>
              <a:r>
                <a:rPr lang="en-GB" sz="1000" baseline="0">
                  <a:solidFill>
                    <a:schemeClr val="tx1"/>
                  </a:solidFill>
                </a:rPr>
                <a:t> and the </a:t>
              </a:r>
              <a:r>
                <a:rPr lang="en-GB" sz="1000" b="1" i="1" baseline="0">
                  <a:solidFill>
                    <a:schemeClr val="tx1"/>
                  </a:solidFill>
                </a:rPr>
                <a:t>KPI tracking spreadsheet. </a:t>
              </a:r>
              <a:r>
                <a:rPr lang="en-GB" sz="1000" b="0" i="0" baseline="0">
                  <a:solidFill>
                    <a:srgbClr val="FF0000"/>
                  </a:solidFill>
                  <a:latin typeface="Gill Sans MT" panose="020B0502020104020203" pitchFamily="34" charset="0"/>
                </a:rPr>
                <a:t>Non-KPI statements taken from the </a:t>
              </a:r>
              <a:r>
                <a:rPr lang="en-GB" sz="1000" b="1" i="1" baseline="0">
                  <a:solidFill>
                    <a:srgbClr val="FF0000"/>
                  </a:solidFill>
                  <a:latin typeface="Gill Sans MT" panose="020B0502020104020203" pitchFamily="34" charset="0"/>
                </a:rPr>
                <a:t>National Curriculum </a:t>
              </a:r>
              <a:r>
                <a:rPr lang="en-GB" sz="1000" b="0" i="0" baseline="0">
                  <a:solidFill>
                    <a:srgbClr val="FF0000"/>
                  </a:solidFill>
                  <a:latin typeface="Gill Sans MT" panose="020B0502020104020203" pitchFamily="34" charset="0"/>
                </a:rPr>
                <a:t>or </a:t>
              </a:r>
              <a:r>
                <a:rPr lang="en-GB" sz="1000" b="1" i="1" baseline="0">
                  <a:solidFill>
                    <a:srgbClr val="FF0000"/>
                  </a:solidFill>
                  <a:latin typeface="Gill Sans MT" panose="020B0502020104020203" pitchFamily="34" charset="0"/>
                </a:rPr>
                <a:t>Hampshire Progression Guidance </a:t>
              </a:r>
              <a:r>
                <a:rPr lang="en-GB" sz="1000" b="0" i="0" baseline="0">
                  <a:solidFill>
                    <a:srgbClr val="FF0000"/>
                  </a:solidFill>
                  <a:latin typeface="Gill Sans MT" panose="020B0502020104020203" pitchFamily="34" charset="0"/>
                </a:rPr>
                <a:t>to ensure that all domains have at least one descriptor for benchmarking purposes</a:t>
              </a:r>
              <a:r>
                <a:rPr lang="en-GB" sz="1000" b="0" i="0" baseline="0">
                  <a:solidFill>
                    <a:srgbClr val="FF0000"/>
                  </a:solidFill>
                </a:rPr>
                <a:t>.</a:t>
              </a:r>
              <a:endParaRPr lang="en-GB" sz="1000" b="1" i="1">
                <a:solidFill>
                  <a:schemeClr val="tx1"/>
                </a:solidFill>
              </a:endParaRPr>
            </a:p>
          </xdr:txBody>
        </xdr:sp>
        <xdr:sp macro="" textlink="">
          <xdr:nvSpPr>
            <xdr:cNvPr id="33" name="Rectangle 32"/>
            <xdr:cNvSpPr/>
          </xdr:nvSpPr>
          <xdr:spPr>
            <a:xfrm>
              <a:off x="5428424" y="321137"/>
              <a:ext cx="4249762" cy="480741"/>
            </a:xfrm>
            <a:prstGeom prst="rect">
              <a:avLst/>
            </a:prstGeom>
            <a:solidFill>
              <a:schemeClr val="accent2">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000" b="0" i="0" u="none" strike="noStrike" kern="0" cap="none" spc="0" normalizeH="0" baseline="0" noProof="0">
                  <a:ln>
                    <a:noFill/>
                  </a:ln>
                  <a:solidFill>
                    <a:prstClr val="black"/>
                  </a:solidFill>
                  <a:effectLst/>
                  <a:uLnTx/>
                  <a:uFillTx/>
                  <a:latin typeface="+mn-lt"/>
                  <a:ea typeface="+mn-ea"/>
                  <a:cs typeface="+mn-cs"/>
                </a:rPr>
                <a:t>Hampshire English Team comprehension sub-strands, as included in the </a:t>
              </a:r>
              <a:r>
                <a:rPr kumimoji="0" lang="en-GB" sz="1000" b="1" i="1" u="none" strike="noStrike" kern="0" cap="none" spc="0" normalizeH="0" baseline="0" noProof="0">
                  <a:ln>
                    <a:noFill/>
                  </a:ln>
                  <a:solidFill>
                    <a:prstClr val="black"/>
                  </a:solidFill>
                  <a:effectLst/>
                  <a:uLnTx/>
                  <a:uFillTx/>
                  <a:latin typeface="+mn-lt"/>
                  <a:ea typeface="+mn-ea"/>
                  <a:cs typeface="+mn-cs"/>
                </a:rPr>
                <a:t>Hampshire Progression Guidance</a:t>
              </a:r>
              <a:endParaRPr kumimoji="0" lang="en-GB" sz="700" b="0" i="0" u="none" strike="noStrike" kern="0" cap="none" spc="0" normalizeH="0" baseline="0" noProof="0">
                <a:ln>
                  <a:noFill/>
                </a:ln>
                <a:solidFill>
                  <a:prstClr val="black"/>
                </a:solidFill>
                <a:effectLst/>
                <a:uLnTx/>
                <a:uFillTx/>
                <a:latin typeface="+mn-lt"/>
                <a:ea typeface="+mn-ea"/>
                <a:cs typeface="+mn-cs"/>
              </a:endParaRPr>
            </a:p>
          </xdr:txBody>
        </xdr:sp>
      </xdr:grpSp>
    </xdr:grpSp>
    <xdr:clientData/>
  </xdr:twoCellAnchor>
  <xdr:twoCellAnchor>
    <xdr:from>
      <xdr:col>15</xdr:col>
      <xdr:colOff>565608</xdr:colOff>
      <xdr:row>17</xdr:row>
      <xdr:rowOff>62845</xdr:rowOff>
    </xdr:from>
    <xdr:to>
      <xdr:col>16</xdr:col>
      <xdr:colOff>274949</xdr:colOff>
      <xdr:row>17</xdr:row>
      <xdr:rowOff>94268</xdr:rowOff>
    </xdr:to>
    <xdr:cxnSp macro="">
      <xdr:nvCxnSpPr>
        <xdr:cNvPr id="3" name="Straight Arrow Connector 2"/>
        <xdr:cNvCxnSpPr/>
      </xdr:nvCxnSpPr>
      <xdr:spPr>
        <a:xfrm flipH="1">
          <a:off x="9756742" y="3134412"/>
          <a:ext cx="322083" cy="31423"/>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542041</xdr:colOff>
      <xdr:row>29</xdr:row>
      <xdr:rowOff>7856</xdr:rowOff>
    </xdr:from>
    <xdr:to>
      <xdr:col>16</xdr:col>
      <xdr:colOff>259237</xdr:colOff>
      <xdr:row>30</xdr:row>
      <xdr:rowOff>0</xdr:rowOff>
    </xdr:to>
    <xdr:cxnSp macro="">
      <xdr:nvCxnSpPr>
        <xdr:cNvPr id="9" name="Straight Arrow Connector 8"/>
        <xdr:cNvCxnSpPr/>
      </xdr:nvCxnSpPr>
      <xdr:spPr>
        <a:xfrm flipH="1">
          <a:off x="7894948" y="5247588"/>
          <a:ext cx="2168165" cy="172824"/>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494907</xdr:colOff>
      <xdr:row>10</xdr:row>
      <xdr:rowOff>7856</xdr:rowOff>
    </xdr:from>
    <xdr:to>
      <xdr:col>15</xdr:col>
      <xdr:colOff>534186</xdr:colOff>
      <xdr:row>28</xdr:row>
      <xdr:rowOff>78556</xdr:rowOff>
    </xdr:to>
    <xdr:sp macro="" textlink="">
      <xdr:nvSpPr>
        <xdr:cNvPr id="12" name="Rounded Rectangle 11"/>
        <xdr:cNvSpPr/>
      </xdr:nvSpPr>
      <xdr:spPr>
        <a:xfrm>
          <a:off x="7847814" y="1814660"/>
          <a:ext cx="1877506" cy="3322948"/>
        </a:xfrm>
        <a:prstGeom prst="roundRect">
          <a:avLst/>
        </a:prstGeom>
        <a:solidFill>
          <a:srgbClr val="FFFF00">
            <a:alpha val="14902"/>
          </a:srgb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463485</xdr:colOff>
      <xdr:row>27</xdr:row>
      <xdr:rowOff>180680</xdr:rowOff>
    </xdr:from>
    <xdr:to>
      <xdr:col>12</xdr:col>
      <xdr:colOff>549896</xdr:colOff>
      <xdr:row>32</xdr:row>
      <xdr:rowOff>172823</xdr:rowOff>
    </xdr:to>
    <xdr:sp macro="" textlink="">
      <xdr:nvSpPr>
        <xdr:cNvPr id="25" name="Rounded Rectangle 24"/>
        <xdr:cNvSpPr/>
      </xdr:nvSpPr>
      <xdr:spPr>
        <a:xfrm>
          <a:off x="1076227" y="5059051"/>
          <a:ext cx="6826576" cy="895545"/>
        </a:xfrm>
        <a:prstGeom prst="roundRect">
          <a:avLst/>
        </a:prstGeom>
        <a:solidFill>
          <a:srgbClr val="FFFF00">
            <a:alpha val="14902"/>
          </a:srgbClr>
        </a:solid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635000</xdr:colOff>
      <xdr:row>52</xdr:row>
      <xdr:rowOff>55879</xdr:rowOff>
    </xdr:from>
    <xdr:to>
      <xdr:col>5</xdr:col>
      <xdr:colOff>206662</xdr:colOff>
      <xdr:row>75</xdr:row>
      <xdr:rowOff>101600</xdr:rowOff>
    </xdr:to>
    <xdr:sp macro="" textlink="">
      <xdr:nvSpPr>
        <xdr:cNvPr id="4" name="TextBox 3"/>
        <xdr:cNvSpPr txBox="1"/>
      </xdr:nvSpPr>
      <xdr:spPr>
        <a:xfrm>
          <a:off x="635000" y="11993879"/>
          <a:ext cx="3965862" cy="413512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5 Key Performance Indicators</a:t>
          </a:r>
          <a:r>
            <a:rPr lang="en-GB" sz="1600">
              <a:latin typeface="Arial" panose="020B0604020202020204" pitchFamily="34" charset="0"/>
              <a:cs typeface="Arial" panose="020B0604020202020204" pitchFamily="34" charset="0"/>
            </a:rPr>
            <a:t> </a:t>
          </a:r>
        </a:p>
        <a:p>
          <a:pPr algn="l"/>
          <a:endParaRPr lang="en-GB" sz="160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Applies a growing knowledge of root words, prefixes and suffixes (morphology and etymology) - as listed in English appendix 1 of the national curriculum document - both to read aloud and to understand the meaning of new words that are met</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Increases familiarity with a wide range of books including myths, legends and traditional stories, modern fiction, fiction from our literary heritage, and books from other cultures and traditions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Checks that the book makes sense to the reader, discussing the individual’s understanding and exploring the meaning of words in context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Summarises the main ideas drawn from more than one paragraph, identifying key details that support the main ideas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Retrieves, records and presents information from non-fiction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Participates in discussions about books that are read to the child and those that can be read independently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Provides reasoned justifications for their views about a book </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5</xdr:col>
      <xdr:colOff>561109</xdr:colOff>
      <xdr:row>52</xdr:row>
      <xdr:rowOff>76200</xdr:rowOff>
    </xdr:from>
    <xdr:to>
      <xdr:col>11</xdr:col>
      <xdr:colOff>314152</xdr:colOff>
      <xdr:row>80</xdr:row>
      <xdr:rowOff>25400</xdr:rowOff>
    </xdr:to>
    <xdr:sp macro="" textlink="">
      <xdr:nvSpPr>
        <xdr:cNvPr id="5" name="TextBox 4"/>
        <xdr:cNvSpPr txBox="1"/>
      </xdr:nvSpPr>
      <xdr:spPr>
        <a:xfrm>
          <a:off x="4955309" y="12014200"/>
          <a:ext cx="3944043" cy="492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5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Y5 a child’s reading should demonstrate increasing fluency across all subjects and not just in English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can: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reading strategies to work out any unfamiliar word;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accurately read individual words which might be key to the meaning of a sentence or paragraph thereby improving comprehension;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read books selected independently;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recognise themes in what is read, such as loss or heroism; and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compare characters, settings, themes and other aspects of what is read.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understands the conventions of different types of writing such as the use of the first person in writing diaries and autobiographies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understands some of the technical and other terms needed for discussing what is heard and read such as metaphor, simile, analogy, imagery, style and effect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In using non-fiction, a child knows what information is needed to look for before beginning a task and knows how to use contents pages and indexes to locate information and applies these skills across the curriculum independently</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276225</xdr:colOff>
      <xdr:row>51</xdr:row>
      <xdr:rowOff>163831</xdr:rowOff>
    </xdr:from>
    <xdr:to>
      <xdr:col>5</xdr:col>
      <xdr:colOff>371475</xdr:colOff>
      <xdr:row>79</xdr:row>
      <xdr:rowOff>127000</xdr:rowOff>
    </xdr:to>
    <xdr:sp macro="" textlink="">
      <xdr:nvSpPr>
        <xdr:cNvPr id="4" name="TextBox 3"/>
        <xdr:cNvSpPr txBox="1"/>
      </xdr:nvSpPr>
      <xdr:spPr>
        <a:xfrm>
          <a:off x="276225" y="12000231"/>
          <a:ext cx="4819650" cy="49415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5 Key Performance Indicators</a:t>
          </a:r>
          <a:r>
            <a:rPr lang="en-GB" sz="1600">
              <a:latin typeface="Arial" panose="020B0604020202020204" pitchFamily="34" charset="0"/>
              <a:cs typeface="Arial" panose="020B0604020202020204" pitchFamily="34" charset="0"/>
            </a:rPr>
            <a:t> </a:t>
          </a:r>
        </a:p>
        <a:p>
          <a:pPr algn="l"/>
          <a:endParaRPr lang="en-GB" sz="1600">
            <a:latin typeface="Arial" panose="020B0604020202020204" pitchFamily="34" charset="0"/>
            <a:cs typeface="Arial" panose="020B0604020202020204" pitchFamily="34" charset="0"/>
          </a:endParaRPr>
        </a:p>
        <a:p>
          <a:pPr algn="l"/>
          <a:r>
            <a:rPr lang="en-GB" sz="1050" b="1">
              <a:latin typeface="Arial" panose="020B0604020202020204" pitchFamily="34" charset="0"/>
              <a:cs typeface="Arial" panose="020B0604020202020204" pitchFamily="34" charset="0"/>
            </a:rPr>
            <a:t>Composition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Identifies the audience for, and purpose of, the writing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Selects the appropriate form and uses other similar writing as models for their own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Proof-reads for spelling and punctuation errors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Ensures the consistent and correct use of tense throughout a piece of writing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Uses further organisational and presentational devices to structure text and to guide the reader (eg headings, bullet points, underlining)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Describes settings, characters and atmosphere </a:t>
          </a:r>
        </a:p>
        <a:p>
          <a:pPr algn="l"/>
          <a:endParaRPr lang="en-GB" sz="1050">
            <a:latin typeface="Arial" panose="020B0604020202020204" pitchFamily="34" charset="0"/>
            <a:cs typeface="Arial" panose="020B0604020202020204" pitchFamily="34" charset="0"/>
          </a:endParaRPr>
        </a:p>
        <a:p>
          <a:pPr algn="l"/>
          <a:r>
            <a:rPr lang="en-GB" sz="1050" b="1">
              <a:latin typeface="Arial" panose="020B0604020202020204" pitchFamily="34" charset="0"/>
              <a:cs typeface="Arial" panose="020B0604020202020204" pitchFamily="34" charset="0"/>
            </a:rPr>
            <a:t>SPaG</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Converts nouns or adjectives into verbs using suffixes (eg -ate; -ise; -ify)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Indicates degrees of possibility using adverbs (eg perhaps, surely) or modal verbs (eg might, should, will, must)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Uses devices to build cohesion within a paragraph (eg then, after that, this, firstly)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Uses commas to clarify meaning or avoid ambiguity</a:t>
          </a:r>
        </a:p>
      </xdr:txBody>
    </xdr:sp>
    <xdr:clientData/>
  </xdr:twoCellAnchor>
  <xdr:twoCellAnchor>
    <xdr:from>
      <xdr:col>6</xdr:col>
      <xdr:colOff>2538</xdr:colOff>
      <xdr:row>52</xdr:row>
      <xdr:rowOff>9525</xdr:rowOff>
    </xdr:from>
    <xdr:to>
      <xdr:col>17</xdr:col>
      <xdr:colOff>457834</xdr:colOff>
      <xdr:row>74</xdr:row>
      <xdr:rowOff>54610</xdr:rowOff>
    </xdr:to>
    <xdr:sp macro="" textlink="">
      <xdr:nvSpPr>
        <xdr:cNvPr id="5" name="TextBox 4"/>
        <xdr:cNvSpPr txBox="1"/>
      </xdr:nvSpPr>
      <xdr:spPr>
        <a:xfrm>
          <a:off x="5260338" y="12023725"/>
          <a:ext cx="5865496" cy="39566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5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Y5 a child should use accurate grammar and punctuation and begin to apply this when considering both audience and purpose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can: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structure and organise a range of texts effectively for different purposes;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knowledge of language gained from stories, plays, poetry, non-fiction and textbooks to facilitate writing;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vocabulary, grammar and punctuation concepts set out in English appendix 2 of the national curriculum documentation, and be able to apply them correctly to examples of real language, such as independent writing;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write effective descriptions;</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apply a knowledge of linguistic terms, including those to describe grammar, so they can discuss their writing and reading; and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select a handwriting style appropriate to the task.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understands the differences between standard English and non-standard English and can apply what has been learnt, for example, in writing dialogue for characters</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19050</xdr:colOff>
      <xdr:row>52</xdr:row>
      <xdr:rowOff>19050</xdr:rowOff>
    </xdr:from>
    <xdr:to>
      <xdr:col>6</xdr:col>
      <xdr:colOff>451756</xdr:colOff>
      <xdr:row>76</xdr:row>
      <xdr:rowOff>161108</xdr:rowOff>
    </xdr:to>
    <xdr:sp macro="" textlink="">
      <xdr:nvSpPr>
        <xdr:cNvPr id="4" name="TextBox 3"/>
        <xdr:cNvSpPr txBox="1"/>
      </xdr:nvSpPr>
      <xdr:spPr>
        <a:xfrm>
          <a:off x="876300" y="12134850"/>
          <a:ext cx="4909456" cy="47140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GB" sz="1600" b="1" i="0" u="none" strike="noStrike">
              <a:solidFill>
                <a:srgbClr val="000000"/>
              </a:solidFill>
              <a:effectLst/>
              <a:latin typeface="Arial" panose="020B0604020202020204" pitchFamily="34" charset="0"/>
              <a:cs typeface="Arial" panose="020B0604020202020204" pitchFamily="34" charset="0"/>
            </a:rPr>
            <a:t>Year 6 Key P</a:t>
          </a:r>
          <a:r>
            <a:rPr lang="en-GB" sz="1600" b="1" i="0">
              <a:solidFill>
                <a:schemeClr val="dk1"/>
              </a:solidFill>
              <a:effectLst/>
              <a:latin typeface="Arial" panose="020B0604020202020204" pitchFamily="34" charset="0"/>
              <a:ea typeface="+mn-ea"/>
              <a:cs typeface="Arial" panose="020B0604020202020204" pitchFamily="34" charset="0"/>
            </a:rPr>
            <a:t>erformance Indicators</a:t>
          </a:r>
          <a:r>
            <a:rPr lang="en-GB" sz="1600" b="1">
              <a:solidFill>
                <a:schemeClr val="dk1"/>
              </a:solidFill>
              <a:effectLst/>
              <a:latin typeface="Arial" panose="020B0604020202020204" pitchFamily="34" charset="0"/>
              <a:ea typeface="+mn-ea"/>
              <a:cs typeface="Arial" panose="020B0604020202020204" pitchFamily="34" charset="0"/>
            </a:rPr>
            <a:t> </a:t>
          </a:r>
          <a:endParaRPr lang="en-GB" sz="1600" b="1">
            <a:effectLst/>
            <a:latin typeface="Arial" panose="020B0604020202020204" pitchFamily="34" charset="0"/>
            <a:cs typeface="Arial" panose="020B0604020202020204" pitchFamily="34" charset="0"/>
          </a:endParaRPr>
        </a:p>
        <a:p>
          <a:pPr algn="l"/>
          <a:endParaRPr lang="en-GB" sz="1600" b="1" i="0" u="none" strike="noStrike">
            <a:solidFill>
              <a:srgbClr val="000000"/>
            </a:solidFill>
            <a:effectLst/>
            <a:latin typeface="Arial" panose="020B0604020202020204" pitchFamily="34" charset="0"/>
            <a:cs typeface="Arial" panose="020B0604020202020204" pitchFamily="34" charset="0"/>
          </a:endParaRPr>
        </a:p>
        <a:p>
          <a:pPr algn="l"/>
          <a:endParaRPr lang="en-GB" sz="1050" b="1" i="0" u="none" strike="noStrike">
            <a:solidFill>
              <a:srgbClr val="000000"/>
            </a:solidFill>
            <a:effectLst/>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Applies a growing knowledge of root words, prefixes and suffixes (morphology and etymology) - as listed in English appendix 1 of the national curriculum document - both to read aloud and to understand the meaning of new words that are met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Increases familiarity with a wide range of books, including myths, legends and traditional stories, modern fiction, fiction from our literary heritage, and books from other cultures and traditions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Checks that the book makes sense to the reader, discussing the individual’s understanding and exploring the meaning of words in context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Summarises the main ideas drawn from more than one paragraph, identifying key details that support the main ideas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Retrieves, records and presents information from non-fiction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Participates in discussions about books that are read to the individual and those that can be read independently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Provides reasoned justifications for their views about a book </a:t>
          </a:r>
        </a:p>
      </xdr:txBody>
    </xdr:sp>
    <xdr:clientData/>
  </xdr:twoCellAnchor>
  <xdr:twoCellAnchor>
    <xdr:from>
      <xdr:col>6</xdr:col>
      <xdr:colOff>768350</xdr:colOff>
      <xdr:row>52</xdr:row>
      <xdr:rowOff>19050</xdr:rowOff>
    </xdr:from>
    <xdr:to>
      <xdr:col>12</xdr:col>
      <xdr:colOff>390978</xdr:colOff>
      <xdr:row>75</xdr:row>
      <xdr:rowOff>133350</xdr:rowOff>
    </xdr:to>
    <xdr:sp macro="" textlink="">
      <xdr:nvSpPr>
        <xdr:cNvPr id="5" name="TextBox 4"/>
        <xdr:cNvSpPr txBox="1"/>
      </xdr:nvSpPr>
      <xdr:spPr>
        <a:xfrm>
          <a:off x="6102350" y="12134850"/>
          <a:ext cx="5566228" cy="449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6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p>
        <a:p>
          <a:endParaRPr lang="en-GB" sz="1050" b="1"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Y6, a child’s reading should be fluent and effortless across all subjects, not just in English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can:</a:t>
          </a:r>
        </a:p>
        <a:p>
          <a:pPr marL="285750" indent="-285750">
            <a:buFont typeface="Arial" panose="020B0604020202020204" pitchFamily="34" charset="0"/>
            <a:buChar char="•"/>
          </a:pPr>
          <a:r>
            <a:rPr lang="en-GB" sz="1050">
              <a:latin typeface="Arial" panose="020B0604020202020204" pitchFamily="34" charset="0"/>
              <a:cs typeface="Arial" panose="020B0604020202020204" pitchFamily="34" charset="0"/>
            </a:rPr>
            <a:t>discuss the purpose(s) of the language that is read and understand why sentences are constructed as they are; </a:t>
          </a:r>
        </a:p>
        <a:p>
          <a:pPr marL="285750" indent="-285750">
            <a:buFont typeface="Arial" panose="020B0604020202020204" pitchFamily="34" charset="0"/>
            <a:buChar char="•"/>
          </a:pPr>
          <a:r>
            <a:rPr lang="en-GB" sz="1050">
              <a:latin typeface="Arial" panose="020B0604020202020204" pitchFamily="34" charset="0"/>
              <a:cs typeface="Arial" panose="020B0604020202020204" pitchFamily="34" charset="0"/>
            </a:rPr>
            <a:t> focus on all the letters in a word so they do not, for example, read ‘invitation’ for ‘imitation’ simply because they may be more familiar with the first word;</a:t>
          </a:r>
        </a:p>
        <a:p>
          <a:pPr marL="285750" indent="-285750">
            <a:buFont typeface="Arial" panose="020B0604020202020204" pitchFamily="34" charset="0"/>
            <a:buChar char="•"/>
          </a:pPr>
          <a:r>
            <a:rPr lang="en-GB" sz="1050">
              <a:latin typeface="Arial" panose="020B0604020202020204" pitchFamily="34" charset="0"/>
              <a:cs typeface="Arial" panose="020B0604020202020204" pitchFamily="34" charset="0"/>
            </a:rPr>
            <a:t>accurately read individual words, which might be key to the meaning of a sentence or paragraph, to improve age appropriate comprehension;</a:t>
          </a:r>
        </a:p>
        <a:p>
          <a:pPr marL="285750" indent="-285750">
            <a:buFont typeface="Arial" panose="020B0604020202020204" pitchFamily="34" charset="0"/>
            <a:buChar char="•"/>
          </a:pPr>
          <a:r>
            <a:rPr lang="en-GB" sz="1050">
              <a:latin typeface="Arial" panose="020B0604020202020204" pitchFamily="34" charset="0"/>
              <a:cs typeface="Arial" panose="020B0604020202020204" pitchFamily="34" charset="0"/>
            </a:rPr>
            <a:t>read independently, including books they would not choose to read;</a:t>
          </a:r>
        </a:p>
        <a:p>
          <a:pPr marL="285750" indent="-285750">
            <a:buFont typeface="Arial" panose="020B0604020202020204" pitchFamily="34" charset="0"/>
            <a:buChar char="•"/>
          </a:pPr>
          <a:r>
            <a:rPr lang="en-GB" sz="1050">
              <a:latin typeface="Arial" panose="020B0604020202020204" pitchFamily="34" charset="0"/>
              <a:cs typeface="Arial" panose="020B0604020202020204" pitchFamily="34" charset="0"/>
            </a:rPr>
            <a:t>compare characters, consider different accounts of the same event and discuss viewpoints (both of authors and of fictional characters), within a text and across more than one text; and</a:t>
          </a:r>
        </a:p>
        <a:p>
          <a:pPr marL="285750" indent="-285750">
            <a:buFont typeface="Arial" panose="020B0604020202020204" pitchFamily="34" charset="0"/>
            <a:buChar char="•"/>
          </a:pPr>
          <a:r>
            <a:rPr lang="en-GB" sz="1050">
              <a:latin typeface="Arial" panose="020B0604020202020204" pitchFamily="34" charset="0"/>
              <a:cs typeface="Arial" panose="020B0604020202020204" pitchFamily="34" charset="0"/>
            </a:rPr>
            <a:t>reflect on feedback regarding the quality of their explanations and contributions to discussions. </a:t>
          </a:r>
        </a:p>
        <a:p>
          <a:pPr marL="285750" indent="-285750">
            <a:buFont typeface="Arial" panose="020B0604020202020204" pitchFamily="34" charset="0"/>
            <a:buChar char="•"/>
          </a:pPr>
          <a:endParaRPr lang="en-GB" sz="105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a:latin typeface="Arial" panose="020B0604020202020204" pitchFamily="34" charset="0"/>
              <a:cs typeface="Arial" panose="020B0604020202020204" pitchFamily="34" charset="0"/>
            </a:rPr>
            <a:t>A child understands the majority of terms needed for discussing what they hear and read such as metaphor, simile, analogy, imagery, style and effect.</a:t>
          </a:r>
        </a:p>
        <a:p>
          <a:pPr marL="285750" indent="-285750">
            <a:buFont typeface="Arial" panose="020B0604020202020204" pitchFamily="34" charset="0"/>
            <a:buChar char="•"/>
          </a:pPr>
          <a:endParaRPr lang="en-GB" sz="1050">
            <a:latin typeface="Arial" panose="020B0604020202020204" pitchFamily="34" charset="0"/>
            <a:cs typeface="Arial" panose="020B0604020202020204" pitchFamily="34" charset="0"/>
          </a:endParaRPr>
        </a:p>
        <a:p>
          <a:pPr marL="0" indent="0">
            <a:buFont typeface="Arial" panose="020B0604020202020204" pitchFamily="34" charset="0"/>
            <a:buNone/>
          </a:pPr>
          <a:r>
            <a:rPr lang="en-GB" sz="1050">
              <a:latin typeface="Arial" panose="020B0604020202020204" pitchFamily="34" charset="0"/>
              <a:cs typeface="Arial" panose="020B0604020202020204" pitchFamily="34" charset="0"/>
            </a:rPr>
            <a:t> A child applies the skills of information retrieval eg in reading history, geography and science textbooks, and in contexts where they are genuinely motivated to find out information, such as reading information leaflets before a gallery or museum visit or reading a theatre programme or review</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523875</xdr:colOff>
      <xdr:row>51</xdr:row>
      <xdr:rowOff>67833</xdr:rowOff>
    </xdr:from>
    <xdr:to>
      <xdr:col>7</xdr:col>
      <xdr:colOff>453726</xdr:colOff>
      <xdr:row>85</xdr:row>
      <xdr:rowOff>105635</xdr:rowOff>
    </xdr:to>
    <xdr:sp macro="" textlink="">
      <xdr:nvSpPr>
        <xdr:cNvPr id="4" name="TextBox 3"/>
        <xdr:cNvSpPr txBox="1"/>
      </xdr:nvSpPr>
      <xdr:spPr>
        <a:xfrm>
          <a:off x="523875" y="12031233"/>
          <a:ext cx="5594051" cy="60830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en-GB" sz="1600" b="1" i="0" u="none" strike="noStrike">
              <a:solidFill>
                <a:srgbClr val="000000"/>
              </a:solidFill>
              <a:effectLst/>
              <a:latin typeface="Arial" panose="020B0604020202020204" pitchFamily="34" charset="0"/>
              <a:cs typeface="Arial" panose="020B0604020202020204" pitchFamily="34" charset="0"/>
            </a:rPr>
            <a:t>Year 6 Key P</a:t>
          </a:r>
          <a:r>
            <a:rPr lang="en-GB" sz="1600" b="1" i="0">
              <a:solidFill>
                <a:schemeClr val="dk1"/>
              </a:solidFill>
              <a:effectLst/>
              <a:latin typeface="Arial" panose="020B0604020202020204" pitchFamily="34" charset="0"/>
              <a:ea typeface="+mn-ea"/>
              <a:cs typeface="Arial" panose="020B0604020202020204" pitchFamily="34" charset="0"/>
            </a:rPr>
            <a:t>erformance Indicators</a:t>
          </a:r>
          <a:r>
            <a:rPr lang="en-GB" sz="1600" b="1">
              <a:solidFill>
                <a:schemeClr val="dk1"/>
              </a:solidFill>
              <a:effectLst/>
              <a:latin typeface="Arial" panose="020B0604020202020204" pitchFamily="34" charset="0"/>
              <a:ea typeface="+mn-ea"/>
              <a:cs typeface="Arial" panose="020B0604020202020204" pitchFamily="34" charset="0"/>
            </a:rPr>
            <a:t> </a:t>
          </a:r>
          <a:endParaRPr lang="en-GB" sz="1600" b="1">
            <a:effectLst/>
            <a:latin typeface="Arial" panose="020B0604020202020204" pitchFamily="34" charset="0"/>
            <a:cs typeface="Arial" panose="020B0604020202020204" pitchFamily="34" charset="0"/>
          </a:endParaRPr>
        </a:p>
        <a:p>
          <a:pPr algn="l"/>
          <a:endParaRPr lang="en-GB" sz="1600" b="1" i="0" u="none" strike="noStrike">
            <a:solidFill>
              <a:srgbClr val="000000"/>
            </a:solidFill>
            <a:effectLst/>
            <a:latin typeface="Arial" panose="020B0604020202020204" pitchFamily="34" charset="0"/>
            <a:cs typeface="Arial" panose="020B0604020202020204" pitchFamily="34" charset="0"/>
          </a:endParaRPr>
        </a:p>
        <a:p>
          <a:pPr algn="l"/>
          <a:r>
            <a:rPr lang="en-GB" sz="1050" b="1">
              <a:latin typeface="Arial" panose="020B0604020202020204" pitchFamily="34" charset="0"/>
              <a:cs typeface="Arial" panose="020B0604020202020204" pitchFamily="34" charset="0"/>
            </a:rPr>
            <a:t>Composition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Identifies the audience for, and purpose of, the writing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Selects the appropriate form and uses other similar writing as models for their own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Proof-reads for spelling and punctuation errors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Ensures the consistent and correct use of tense throughout a piece of writing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Uses further organisational and presentational devices to structure text and to guide the reader (eg headings, bullet points, underlining)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Can describe settings, characters and atmosphere </a:t>
          </a:r>
        </a:p>
        <a:p>
          <a:pPr algn="l"/>
          <a:endParaRPr lang="en-GB" sz="1050">
            <a:latin typeface="Arial" panose="020B0604020202020204" pitchFamily="34" charset="0"/>
            <a:cs typeface="Arial" panose="020B0604020202020204" pitchFamily="34" charset="0"/>
          </a:endParaRPr>
        </a:p>
        <a:p>
          <a:pPr algn="l"/>
          <a:r>
            <a:rPr lang="en-GB" sz="1050" b="1">
              <a:latin typeface="Arial" panose="020B0604020202020204" pitchFamily="34" charset="0"/>
              <a:cs typeface="Arial" panose="020B0604020202020204" pitchFamily="34" charset="0"/>
            </a:rPr>
            <a:t>SPaG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Uses dictionaries to check the spelling and meaning of words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Can understand and apply the difference between vocabulary typical of informal speech and vocabulary appropriate for formal speech and writing (eg find out - discover; ask for - request; go in - enter)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Uses the passive voice to affect the presentation of information in a sentence (eg ‘I broke the window in the greenhouse’ versus ‘The window in the greenhouse was broken (by me)’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Can use layout devices, such as headings, sub-headings, columns, bullets, or tables, to structure text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Uses the colon to introduce a list </a:t>
          </a:r>
        </a:p>
        <a:p>
          <a:pPr algn="l"/>
          <a:endParaRPr lang="en-GB" sz="1050">
            <a:latin typeface="Arial" panose="020B0604020202020204" pitchFamily="34" charset="0"/>
            <a:cs typeface="Arial" panose="020B0604020202020204" pitchFamily="34" charset="0"/>
          </a:endParaRPr>
        </a:p>
        <a:p>
          <a:pPr algn="l"/>
          <a:r>
            <a:rPr lang="en-GB" sz="1050">
              <a:latin typeface="Arial" panose="020B0604020202020204" pitchFamily="34" charset="0"/>
              <a:cs typeface="Arial" panose="020B0604020202020204" pitchFamily="34" charset="0"/>
            </a:rPr>
            <a:t>Punctuates bullet points to list information</a:t>
          </a:r>
          <a:endParaRPr lang="en-GB" sz="1050" b="1" i="0" u="none" strike="noStrike">
            <a:solidFill>
              <a:srgbClr val="000000"/>
            </a:solidFill>
            <a:effectLst/>
            <a:latin typeface="Arial" panose="020B0604020202020204" pitchFamily="34" charset="0"/>
            <a:cs typeface="Arial" panose="020B0604020202020204" pitchFamily="34" charset="0"/>
          </a:endParaRPr>
        </a:p>
      </xdr:txBody>
    </xdr:sp>
    <xdr:clientData/>
  </xdr:twoCellAnchor>
  <xdr:twoCellAnchor>
    <xdr:from>
      <xdr:col>8</xdr:col>
      <xdr:colOff>326539</xdr:colOff>
      <xdr:row>51</xdr:row>
      <xdr:rowOff>79375</xdr:rowOff>
    </xdr:from>
    <xdr:to>
      <xdr:col>14</xdr:col>
      <xdr:colOff>507902</xdr:colOff>
      <xdr:row>77</xdr:row>
      <xdr:rowOff>172168</xdr:rowOff>
    </xdr:to>
    <xdr:sp macro="" textlink="">
      <xdr:nvSpPr>
        <xdr:cNvPr id="5" name="TextBox 4"/>
        <xdr:cNvSpPr txBox="1"/>
      </xdr:nvSpPr>
      <xdr:spPr>
        <a:xfrm>
          <a:off x="6549539" y="12042775"/>
          <a:ext cx="4448563" cy="47155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6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p>
        <a:p>
          <a:endParaRPr lang="en-GB" sz="1400" b="1"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Y6 a child should be able to reflect an understanding of the audience for, and the purpose of, a piece of writing by selecting appropriate vocabulary and grammar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can: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consciously control the structure of sentences in writing and understand why sentences are constructed as they are;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generate ideas, draft, and re-read a piece of writing to check that the meaning is clear;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adopt, create and sustain a range of roles, responding appropriately to others in role (both verbally and nonverbally);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create an improvised, devised and scripted drama for a range of audiences as well as rehearse, refine, share and respond thoughtfully to drama and theatre performances;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demonstrate a mastery of language through public speaking, performance and debate;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apply a knowledge of linguistic terms, including those to describe grammar, so that they can discuss their writing and reading; and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draw on their knowledge of morphology and etymology to spell correctly. </a:t>
          </a:r>
          <a:endParaRPr lang="en-GB" sz="1050" b="1"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53</xdr:row>
      <xdr:rowOff>5079</xdr:rowOff>
    </xdr:from>
    <xdr:to>
      <xdr:col>9</xdr:col>
      <xdr:colOff>425450</xdr:colOff>
      <xdr:row>77</xdr:row>
      <xdr:rowOff>28574</xdr:rowOff>
    </xdr:to>
    <xdr:sp macro="" textlink="">
      <xdr:nvSpPr>
        <xdr:cNvPr id="3" name="TextBox 2"/>
        <xdr:cNvSpPr txBox="1"/>
      </xdr:nvSpPr>
      <xdr:spPr>
        <a:xfrm>
          <a:off x="38100" y="10419079"/>
          <a:ext cx="8642350" cy="4290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1 Key Performance Indicators</a:t>
          </a:r>
          <a:r>
            <a:rPr lang="en-GB" sz="1600">
              <a:latin typeface="Arial" panose="020B0604020202020204" pitchFamily="34" charset="0"/>
              <a:cs typeface="Arial" panose="020B0604020202020204" pitchFamily="34" charset="0"/>
            </a:rPr>
            <a:t> </a:t>
          </a:r>
        </a:p>
        <a:p>
          <a:pPr algn="l"/>
          <a:endParaRPr lang="en-GB" sz="1600">
            <a:latin typeface="Arial" panose="020B0604020202020204" pitchFamily="34" charset="0"/>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Responds speedily with the correct sound to graphemes (letters or groups of letters) for all 40+ phonemes, including, where applicable, alternative sounds for graphemes</a:t>
          </a:r>
          <a:r>
            <a:rPr lang="en-GB" sz="1200" b="0">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Reads accurately by blending sounds in unfamiliar words</a:t>
          </a:r>
          <a:r>
            <a:rPr lang="en-GB" sz="1200" b="0">
              <a:latin typeface="Arial" panose="020B0604020202020204" pitchFamily="34" charset="0"/>
              <a:cs typeface="Arial" panose="020B0604020202020204" pitchFamily="34" charset="0"/>
            </a:rPr>
            <a:t> </a:t>
          </a:r>
          <a:r>
            <a:rPr lang="en-GB" sz="1200" b="0" i="0" u="none" strike="noStrike">
              <a:solidFill>
                <a:schemeClr val="dk1"/>
              </a:solidFill>
              <a:effectLst/>
              <a:latin typeface="Arial" panose="020B0604020202020204" pitchFamily="34" charset="0"/>
              <a:ea typeface="+mn-ea"/>
              <a:cs typeface="Arial" panose="020B0604020202020204" pitchFamily="34" charset="0"/>
            </a:rPr>
            <a:t>Reads accurately by blending sounds in unfamiliar words</a:t>
          </a:r>
          <a:r>
            <a:rPr lang="en-GB" sz="1200" b="0">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Reads common exception words</a:t>
          </a:r>
          <a:r>
            <a:rPr lang="en-GB" sz="1200" b="0">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Reads aloud accurately books that are consistent with their developing phonic knowledge and that do not require them to use other strategies to work out words</a:t>
          </a:r>
          <a:r>
            <a:rPr lang="en-GB" sz="1200" b="0">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Develops pleasure in reading, motivation to read, vocabulary and understanding by:</a:t>
          </a:r>
          <a:r>
            <a:rPr lang="en-GB" sz="1200" b="0">
              <a:latin typeface="Arial" panose="020B0604020202020204" pitchFamily="34" charset="0"/>
              <a:cs typeface="Arial" panose="020B0604020202020204" pitchFamily="34" charset="0"/>
            </a:rPr>
            <a:t> </a:t>
          </a:r>
        </a:p>
        <a:p>
          <a:r>
            <a:rPr lang="en-GB" sz="1200" b="0" i="0" u="none" strike="noStrike">
              <a:solidFill>
                <a:schemeClr val="dk1"/>
              </a:solidFill>
              <a:effectLst/>
              <a:latin typeface="Arial" panose="020B0604020202020204" pitchFamily="34" charset="0"/>
              <a:ea typeface="+mn-ea"/>
              <a:cs typeface="Arial" panose="020B0604020202020204" pitchFamily="34" charset="0"/>
            </a:rPr>
            <a:t>1.listening to and discussing a wide range of poems, stories and non-fiction at a level beyond that at which they can read independently</a:t>
          </a:r>
        </a:p>
        <a:p>
          <a:r>
            <a:rPr lang="en-GB" sz="1200" b="0">
              <a:latin typeface="Arial" panose="020B0604020202020204" pitchFamily="34" charset="0"/>
              <a:cs typeface="Arial" panose="020B0604020202020204" pitchFamily="34" charset="0"/>
            </a:rPr>
            <a:t> </a:t>
          </a:r>
          <a:r>
            <a:rPr lang="en-GB" sz="1200" b="0" i="0" u="none" strike="noStrike">
              <a:solidFill>
                <a:schemeClr val="dk1"/>
              </a:solidFill>
              <a:effectLst/>
              <a:latin typeface="Arial" panose="020B0604020202020204" pitchFamily="34" charset="0"/>
              <a:ea typeface="+mn-ea"/>
              <a:cs typeface="Arial" panose="020B0604020202020204" pitchFamily="34" charset="0"/>
            </a:rPr>
            <a:t>2. becoming very familiar with key stories, fairy stories and traditional tales</a:t>
          </a:r>
          <a:r>
            <a:rPr lang="en-GB" sz="1200" b="0">
              <a:latin typeface="Arial" panose="020B0604020202020204" pitchFamily="34" charset="0"/>
              <a:cs typeface="Arial" panose="020B0604020202020204" pitchFamily="34" charset="0"/>
            </a:rPr>
            <a:t> </a:t>
          </a:r>
        </a:p>
        <a:p>
          <a:endParaRPr lang="en-GB" sz="1200" b="0" i="0" u="none" strike="noStrike">
            <a:solidFill>
              <a:srgbClr val="000000"/>
            </a:solidFill>
            <a:effectLst/>
            <a:latin typeface="Arial" panose="020B0604020202020204" pitchFamily="34" charset="0"/>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Understanding both the books that they can already read accurately and fluently and those they listen to by:</a:t>
          </a:r>
          <a:r>
            <a:rPr lang="en-GB" sz="1200" b="0">
              <a:latin typeface="Arial" panose="020B0604020202020204" pitchFamily="34" charset="0"/>
              <a:cs typeface="Arial" panose="020B0604020202020204" pitchFamily="34" charset="0"/>
            </a:rPr>
            <a:t> </a:t>
          </a:r>
        </a:p>
        <a:p>
          <a:r>
            <a:rPr lang="en-GB" sz="1200" b="0" i="0" u="none" strike="noStrike">
              <a:solidFill>
                <a:schemeClr val="dk1"/>
              </a:solidFill>
              <a:effectLst/>
              <a:latin typeface="Arial" panose="020B0604020202020204" pitchFamily="34" charset="0"/>
              <a:ea typeface="+mn-ea"/>
              <a:cs typeface="Arial" panose="020B0604020202020204" pitchFamily="34" charset="0"/>
            </a:rPr>
            <a:t>1. checking that the text makes sense to them as they read</a:t>
          </a:r>
          <a:r>
            <a:rPr lang="en-GB" sz="1200" b="0">
              <a:latin typeface="Arial" panose="020B0604020202020204" pitchFamily="34" charset="0"/>
              <a:cs typeface="Arial" panose="020B0604020202020204" pitchFamily="34" charset="0"/>
            </a:rPr>
            <a:t> </a:t>
          </a:r>
        </a:p>
        <a:p>
          <a:r>
            <a:rPr lang="en-GB" sz="1200" b="0" i="0" u="none" strike="noStrike">
              <a:solidFill>
                <a:schemeClr val="dk1"/>
              </a:solidFill>
              <a:effectLst/>
              <a:latin typeface="Arial" panose="020B0604020202020204" pitchFamily="34" charset="0"/>
              <a:ea typeface="+mn-ea"/>
              <a:cs typeface="Arial" panose="020B0604020202020204" pitchFamily="34" charset="0"/>
            </a:rPr>
            <a:t>2. as they read, correcting inaccurate reading</a:t>
          </a:r>
          <a:r>
            <a:rPr lang="en-GB" sz="1200" b="0">
              <a:latin typeface="Arial" panose="020B0604020202020204" pitchFamily="34" charset="0"/>
              <a:cs typeface="Arial" panose="020B0604020202020204" pitchFamily="34" charset="0"/>
            </a:rPr>
            <a:t> </a:t>
          </a:r>
        </a:p>
        <a:p>
          <a:r>
            <a:rPr lang="en-GB" sz="1200" b="0" i="0" u="none" strike="noStrike">
              <a:solidFill>
                <a:schemeClr val="dk1"/>
              </a:solidFill>
              <a:effectLst/>
              <a:latin typeface="Arial" panose="020B0604020202020204" pitchFamily="34" charset="0"/>
              <a:ea typeface="+mn-ea"/>
              <a:cs typeface="Arial" panose="020B0604020202020204" pitchFamily="34" charset="0"/>
            </a:rPr>
            <a:t>3. discussing the significance of the title and events; and</a:t>
          </a:r>
          <a:r>
            <a:rPr lang="en-GB" sz="1200" b="0">
              <a:latin typeface="Arial" panose="020B0604020202020204" pitchFamily="34" charset="0"/>
              <a:cs typeface="Arial" panose="020B0604020202020204" pitchFamily="34" charset="0"/>
            </a:rPr>
            <a:t> </a:t>
          </a:r>
        </a:p>
        <a:p>
          <a:r>
            <a:rPr lang="en-GB" sz="1200" b="0" i="0" u="none" strike="noStrike">
              <a:solidFill>
                <a:schemeClr val="dk1"/>
              </a:solidFill>
              <a:effectLst/>
              <a:latin typeface="Arial" panose="020B0604020202020204" pitchFamily="34" charset="0"/>
              <a:ea typeface="+mn-ea"/>
              <a:cs typeface="Arial" panose="020B0604020202020204" pitchFamily="34" charset="0"/>
            </a:rPr>
            <a:t>4. predicting what might happen on the basis of what has been read so far.</a:t>
          </a:r>
          <a:endParaRPr lang="en-GB" sz="1200" b="0">
            <a:latin typeface="Arial" panose="020B0604020202020204" pitchFamily="34" charset="0"/>
            <a:cs typeface="Arial" panose="020B0604020202020204" pitchFamily="34" charset="0"/>
          </a:endParaRPr>
        </a:p>
        <a:p>
          <a:endParaRPr lang="en-GB" sz="1100" b="0" i="0" u="none" strike="noStrike">
            <a:solidFill>
              <a:srgbClr val="000000"/>
            </a:solidFill>
            <a:effectLst/>
            <a:latin typeface="Arial"/>
          </a:endParaRPr>
        </a:p>
      </xdr:txBody>
    </xdr:sp>
    <xdr:clientData/>
  </xdr:twoCellAnchor>
  <xdr:twoCellAnchor>
    <xdr:from>
      <xdr:col>9</xdr:col>
      <xdr:colOff>647700</xdr:colOff>
      <xdr:row>53</xdr:row>
      <xdr:rowOff>38100</xdr:rowOff>
    </xdr:from>
    <xdr:to>
      <xdr:col>20</xdr:col>
      <xdr:colOff>432652</xdr:colOff>
      <xdr:row>83</xdr:row>
      <xdr:rowOff>12700</xdr:rowOff>
    </xdr:to>
    <xdr:sp macro="" textlink="">
      <xdr:nvSpPr>
        <xdr:cNvPr id="5" name="TextBox 4"/>
        <xdr:cNvSpPr txBox="1"/>
      </xdr:nvSpPr>
      <xdr:spPr>
        <a:xfrm>
          <a:off x="8902700" y="10452100"/>
          <a:ext cx="4839552" cy="5308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1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By the end of Y1, a child should be</a:t>
          </a:r>
          <a:r>
            <a:rPr lang="en-GB" sz="1200" b="0" i="0" u="none" strike="noStrike" baseline="0">
              <a:solidFill>
                <a:schemeClr val="dk1"/>
              </a:solidFill>
              <a:effectLst/>
              <a:latin typeface="Arial" panose="020B0604020202020204" pitchFamily="34" charset="0"/>
              <a:ea typeface="+mn-ea"/>
              <a:cs typeface="Arial" panose="020B0604020202020204" pitchFamily="34" charset="0"/>
            </a:rPr>
            <a:t> able to read all common graphemes and read unfamilliar words containting these graphemes, accurately and without undue hesitation by sounding them out in books that are matched closely to the level of word reading knowledge</a:t>
          </a:r>
          <a:endParaRPr lang="en-GB" sz="1200">
            <a:latin typeface="Arial" panose="020B0604020202020204" pitchFamily="34" charset="0"/>
            <a:cs typeface="Arial" panose="020B0604020202020204" pitchFamily="34" charset="0"/>
          </a:endParaRPr>
        </a:p>
        <a:p>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A child should be</a:t>
          </a:r>
          <a:r>
            <a:rPr lang="en-GB" sz="1200" b="0" i="0" u="none" strike="noStrike" baseline="0">
              <a:solidFill>
                <a:schemeClr val="dk1"/>
              </a:solidFill>
              <a:effectLst/>
              <a:latin typeface="Arial" panose="020B0604020202020204" pitchFamily="34" charset="0"/>
              <a:ea typeface="+mn-ea"/>
              <a:cs typeface="Arial" panose="020B0604020202020204" pitchFamily="34" charset="0"/>
            </a:rPr>
            <a:t> able to read many common words containing GPCs taught so far (eg shout, hand, stop or dream) without needing to blend the sounds out loud first</a:t>
          </a:r>
          <a:endParaRPr lang="en-GB" sz="1200">
            <a:latin typeface="Arial" panose="020B0604020202020204" pitchFamily="34" charset="0"/>
            <a:cs typeface="Arial" panose="020B0604020202020204" pitchFamily="34" charset="0"/>
          </a:endParaRPr>
        </a:p>
        <a:p>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Reading</a:t>
          </a:r>
          <a:r>
            <a:rPr lang="en-GB" sz="1200" b="0" i="0" u="none" strike="noStrike" baseline="0">
              <a:solidFill>
                <a:schemeClr val="dk1"/>
              </a:solidFill>
              <a:effectLst/>
              <a:latin typeface="Arial" panose="020B0604020202020204" pitchFamily="34" charset="0"/>
              <a:ea typeface="+mn-ea"/>
              <a:cs typeface="Arial" panose="020B0604020202020204" pitchFamily="34" charset="0"/>
            </a:rPr>
            <a:t> of common exception words (eg you, could, many or people) should be secure meaning a child can read them easily and automatically</a:t>
          </a:r>
          <a:endParaRPr lang="en-GB" sz="1200">
            <a:latin typeface="Arial" panose="020B0604020202020204" pitchFamily="34" charset="0"/>
            <a:cs typeface="Arial" panose="020B0604020202020204" pitchFamily="34" charset="0"/>
          </a:endParaRPr>
        </a:p>
        <a:p>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A child</a:t>
          </a:r>
          <a:r>
            <a:rPr lang="en-GB" sz="1200" b="0" i="0" u="none" strike="noStrike" baseline="0">
              <a:solidFill>
                <a:schemeClr val="dk1"/>
              </a:solidFill>
              <a:effectLst/>
              <a:latin typeface="Arial" panose="020B0604020202020204" pitchFamily="34" charset="0"/>
              <a:ea typeface="+mn-ea"/>
              <a:cs typeface="Arial" panose="020B0604020202020204" pitchFamily="34" charset="0"/>
            </a:rPr>
            <a:t> can:</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rea</a:t>
          </a:r>
          <a:r>
            <a:rPr lang="en-GB" sz="1200" b="0" i="0" u="none" strike="noStrike" baseline="0">
              <a:solidFill>
                <a:schemeClr val="dk1"/>
              </a:solidFill>
              <a:effectLst/>
              <a:latin typeface="Arial" panose="020B0604020202020204" pitchFamily="34" charset="0"/>
              <a:ea typeface="+mn-ea"/>
              <a:cs typeface="Arial" panose="020B0604020202020204" pitchFamily="34" charset="0"/>
            </a:rPr>
            <a:t>d words with suffixes with support to build on the root words that can be read already;</a:t>
          </a:r>
        </a:p>
        <a:p>
          <a:pPr marL="171450" indent="-171450">
            <a:buFont typeface="Arial" panose="020B0604020202020204" pitchFamily="34" charset="0"/>
            <a:buChar char="•"/>
          </a:pPr>
          <a:r>
            <a:rPr lang="en-GB" sz="1200" b="0" i="0" u="none" strike="noStrike" baseline="0">
              <a:solidFill>
                <a:schemeClr val="dk1"/>
              </a:solidFill>
              <a:effectLst/>
              <a:latin typeface="Arial" panose="020B0604020202020204" pitchFamily="34" charset="0"/>
              <a:ea typeface="+mn-ea"/>
              <a:cs typeface="Arial" panose="020B0604020202020204" pitchFamily="34" charset="0"/>
            </a:rPr>
            <a:t>retell some familiar stories that have been read and discussed with them or they have acted out;</a:t>
          </a:r>
        </a:p>
        <a:p>
          <a:pPr marL="171450" indent="-171450">
            <a:buFont typeface="Arial" panose="020B0604020202020204" pitchFamily="34" charset="0"/>
            <a:buChar char="•"/>
          </a:pPr>
          <a:r>
            <a:rPr lang="en-GB" sz="1200" b="0" i="0" u="none" strike="noStrike" baseline="0">
              <a:solidFill>
                <a:schemeClr val="dk1"/>
              </a:solidFill>
              <a:effectLst/>
              <a:latin typeface="Arial" panose="020B0604020202020204" pitchFamily="34" charset="0"/>
              <a:ea typeface="+mn-ea"/>
              <a:cs typeface="Arial" panose="020B0604020202020204" pitchFamily="34" charset="0"/>
            </a:rPr>
            <a:t>listen to stories, poems and non-fiction that cannot yet be read independently;</a:t>
          </a:r>
        </a:p>
        <a:p>
          <a:pPr marL="171450" indent="-171450">
            <a:buFont typeface="Arial" panose="020B0604020202020204" pitchFamily="34" charset="0"/>
            <a:buChar char="•"/>
          </a:pPr>
          <a:r>
            <a:rPr lang="en-GB" sz="1200" b="0" i="0" u="none" strike="noStrike" baseline="0">
              <a:solidFill>
                <a:schemeClr val="dk1"/>
              </a:solidFill>
              <a:effectLst/>
              <a:latin typeface="Arial" panose="020B0604020202020204" pitchFamily="34" charset="0"/>
              <a:ea typeface="+mn-ea"/>
              <a:cs typeface="Arial" panose="020B0604020202020204" pitchFamily="34" charset="0"/>
            </a:rPr>
            <a:t>understand how written language can be structured such as how to build surprise in narratives and the characteristic features of nom-fiction;</a:t>
          </a:r>
        </a:p>
        <a:p>
          <a:pPr marL="171450" indent="-171450">
            <a:buFont typeface="Arial" panose="020B0604020202020204" pitchFamily="34" charset="0"/>
            <a:buChar char="•"/>
          </a:pPr>
          <a:r>
            <a:rPr lang="en-GB" sz="1200" b="0" i="0" u="none" strike="noStrike" baseline="0">
              <a:solidFill>
                <a:schemeClr val="dk1"/>
              </a:solidFill>
              <a:effectLst/>
              <a:latin typeface="Arial" panose="020B0604020202020204" pitchFamily="34" charset="0"/>
              <a:ea typeface="+mn-ea"/>
              <a:cs typeface="Arial" panose="020B0604020202020204" pitchFamily="34" charset="0"/>
            </a:rPr>
            <a:t>and take part in a discussion, considering the opinions of others, with support.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52</xdr:row>
      <xdr:rowOff>55881</xdr:rowOff>
    </xdr:from>
    <xdr:to>
      <xdr:col>4</xdr:col>
      <xdr:colOff>388620</xdr:colOff>
      <xdr:row>72</xdr:row>
      <xdr:rowOff>85726</xdr:rowOff>
    </xdr:to>
    <xdr:sp macro="" textlink="">
      <xdr:nvSpPr>
        <xdr:cNvPr id="4" name="TextBox 3"/>
        <xdr:cNvSpPr txBox="1"/>
      </xdr:nvSpPr>
      <xdr:spPr>
        <a:xfrm>
          <a:off x="190500" y="11993881"/>
          <a:ext cx="4211320" cy="3585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1 Key Performance Indicators</a:t>
          </a:r>
          <a:r>
            <a:rPr lang="en-GB" sz="1600">
              <a:latin typeface="Arial" panose="020B0604020202020204" pitchFamily="34" charset="0"/>
              <a:cs typeface="Arial" panose="020B0604020202020204" pitchFamily="34" charset="0"/>
            </a:rPr>
            <a:t> </a:t>
          </a:r>
        </a:p>
        <a:p>
          <a:pPr algn="l"/>
          <a:endParaRPr lang="en-GB" sz="1600">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Begins to form lower-case letters in the correct direction, starting and finishing in the right place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Writes sentences by: </a:t>
          </a:r>
        </a:p>
        <a:p>
          <a:r>
            <a:rPr lang="en-GB">
              <a:latin typeface="Arial" panose="020B0604020202020204" pitchFamily="34" charset="0"/>
              <a:cs typeface="Arial" panose="020B0604020202020204" pitchFamily="34" charset="0"/>
            </a:rPr>
            <a:t>1. sequencing sentences to form short narratives; and </a:t>
          </a:r>
        </a:p>
        <a:p>
          <a:r>
            <a:rPr lang="en-GB">
              <a:latin typeface="Arial" panose="020B0604020202020204" pitchFamily="34" charset="0"/>
              <a:cs typeface="Arial" panose="020B0604020202020204" pitchFamily="34" charset="0"/>
            </a:rPr>
            <a:t>2. re-reading what has been written to check that it makes sense.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Spells words containing each of the 40+ phonemes already taught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Names the letters of the alphabet in order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Writes from memory simple sentences dictated by the teacher that include words using the GPCs and common exception words taught so far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Introduces capital letters, full stops, question marks and exclamation marks to demarcate sentences </a:t>
          </a:r>
          <a:endParaRPr lang="en-GB" sz="1100" b="0" i="0" u="none" strike="noStrike">
            <a:solidFill>
              <a:srgbClr val="000000"/>
            </a:solidFill>
            <a:effectLst/>
            <a:latin typeface="Arial" panose="020B0604020202020204" pitchFamily="34" charset="0"/>
            <a:cs typeface="Arial" panose="020B0604020202020204" pitchFamily="34" charset="0"/>
          </a:endParaRPr>
        </a:p>
      </xdr:txBody>
    </xdr:sp>
    <xdr:clientData/>
  </xdr:twoCellAnchor>
  <xdr:twoCellAnchor>
    <xdr:from>
      <xdr:col>5</xdr:col>
      <xdr:colOff>7621</xdr:colOff>
      <xdr:row>52</xdr:row>
      <xdr:rowOff>76200</xdr:rowOff>
    </xdr:from>
    <xdr:to>
      <xdr:col>11</xdr:col>
      <xdr:colOff>20955</xdr:colOff>
      <xdr:row>79</xdr:row>
      <xdr:rowOff>165101</xdr:rowOff>
    </xdr:to>
    <xdr:sp macro="" textlink="">
      <xdr:nvSpPr>
        <xdr:cNvPr id="5" name="TextBox 4"/>
        <xdr:cNvSpPr txBox="1"/>
      </xdr:nvSpPr>
      <xdr:spPr>
        <a:xfrm>
          <a:off x="5087621" y="12014200"/>
          <a:ext cx="4991734" cy="48895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1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a:latin typeface="Arial" panose="020B0604020202020204" pitchFamily="34" charset="0"/>
              <a:cs typeface="Arial" panose="020B0604020202020204" pitchFamily="34" charset="0"/>
            </a:rPr>
            <a:t>By the end of Y1 a child should be able to compose individual sentences orally and then write them down and be able to spell correctly many of the words covered in Y1 (see appendix 1 of the national curriculum document) as well as name the letters of the alphabet in order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A child is able to make phonically-plausible attempts to spell words that have not yet been learnt and can form individual letters correctly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A child can: </a:t>
          </a:r>
        </a:p>
        <a:p>
          <a:r>
            <a:rPr lang="en-GB">
              <a:latin typeface="Arial" panose="020B0604020202020204" pitchFamily="34" charset="0"/>
              <a:cs typeface="Arial" panose="020B0604020202020204" pitchFamily="34" charset="0"/>
            </a:rPr>
            <a:t>• sound and blend unfamiliar printed words quickly and accurately using the phonic knowledge and skills that have already been learnt; </a:t>
          </a:r>
        </a:p>
        <a:p>
          <a:r>
            <a:rPr lang="en-GB">
              <a:latin typeface="Arial" panose="020B0604020202020204" pitchFamily="34" charset="0"/>
              <a:cs typeface="Arial" panose="020B0604020202020204" pitchFamily="34" charset="0"/>
            </a:rPr>
            <a:t>• read back words that have been spelt; </a:t>
          </a:r>
        </a:p>
        <a:p>
          <a:r>
            <a:rPr lang="en-GB">
              <a:latin typeface="Arial" panose="020B0604020202020204" pitchFamily="34" charset="0"/>
              <a:cs typeface="Arial" panose="020B0604020202020204" pitchFamily="34" charset="0"/>
            </a:rPr>
            <a:t>• spell some words in a phonically plausible way, even if sometimes incorrectly; </a:t>
          </a:r>
        </a:p>
        <a:p>
          <a:r>
            <a:rPr lang="en-GB">
              <a:latin typeface="Arial" panose="020B0604020202020204" pitchFamily="34" charset="0"/>
              <a:cs typeface="Arial" panose="020B0604020202020204" pitchFamily="34" charset="0"/>
            </a:rPr>
            <a:t>• write simple dictated sentences that include words taught so far; </a:t>
          </a:r>
        </a:p>
        <a:p>
          <a:r>
            <a:rPr lang="en-GB">
              <a:latin typeface="Arial" panose="020B0604020202020204" pitchFamily="34" charset="0"/>
              <a:cs typeface="Arial" panose="020B0604020202020204" pitchFamily="34" charset="0"/>
            </a:rPr>
            <a:t>• demonstrate the skills and processes essential to writing by thinking aloud as they collect ideas, sequence the ideas, draft and re-read to check that the meaning is clear; and </a:t>
          </a:r>
        </a:p>
        <a:p>
          <a:r>
            <a:rPr lang="en-GB">
              <a:latin typeface="Arial" panose="020B0604020202020204" pitchFamily="34" charset="0"/>
              <a:cs typeface="Arial" panose="020B0604020202020204" pitchFamily="34" charset="0"/>
            </a:rPr>
            <a:t>• recognise sentence boundaries in spoken sentences and use the vocabulary listed in appendix 2 of the national curriculum document when writing is discussed.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A child is able to form letters correctly and confidently </a:t>
          </a:r>
        </a:p>
        <a:p>
          <a:endParaRPr lang="en-GB">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A child is beginning to use some of the distinctive features of standard English in their writing. ‘Standard English’ is defined in the glossary</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52</xdr:row>
      <xdr:rowOff>35558</xdr:rowOff>
    </xdr:from>
    <xdr:to>
      <xdr:col>12</xdr:col>
      <xdr:colOff>425450</xdr:colOff>
      <xdr:row>86</xdr:row>
      <xdr:rowOff>137160</xdr:rowOff>
    </xdr:to>
    <xdr:sp macro="" textlink="">
      <xdr:nvSpPr>
        <xdr:cNvPr id="2" name="TextBox 1"/>
        <xdr:cNvSpPr txBox="1"/>
      </xdr:nvSpPr>
      <xdr:spPr>
        <a:xfrm>
          <a:off x="38100" y="12288518"/>
          <a:ext cx="5934710" cy="63195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2 Key Performance Indicators</a:t>
          </a:r>
          <a:r>
            <a:rPr lang="en-GB" sz="1600">
              <a:latin typeface="Arial" panose="020B0604020202020204" pitchFamily="34" charset="0"/>
              <a:cs typeface="Arial" panose="020B0604020202020204" pitchFamily="34" charset="0"/>
            </a:rPr>
            <a:t> </a:t>
          </a:r>
        </a:p>
        <a:p>
          <a:pPr algn="l"/>
          <a:endParaRPr lang="en-GB" sz="1600">
            <a:latin typeface="Arial" panose="020B0604020202020204" pitchFamily="34" charset="0"/>
            <a:cs typeface="Arial" panose="020B0604020202020204" pitchFamily="34" charset="0"/>
          </a:endParaRPr>
        </a:p>
        <a:p>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pPr>
            <a:spcAft>
              <a:spcPts val="600"/>
            </a:spcAft>
          </a:pPr>
          <a:r>
            <a:rPr lang="en-GB" sz="1200" b="0" i="0" u="none" strike="noStrike">
              <a:solidFill>
                <a:schemeClr val="dk1"/>
              </a:solidFill>
              <a:effectLst/>
              <a:latin typeface="Arial" panose="020B0604020202020204" pitchFamily="34" charset="0"/>
              <a:ea typeface="+mn-ea"/>
              <a:cs typeface="Arial" panose="020B0604020202020204" pitchFamily="34" charset="0"/>
            </a:rPr>
            <a:t>Reads accurately by blending the sounds in words that contain the graphemes taught so far especially recognising alternative sounds for graphemes </a:t>
          </a:r>
        </a:p>
        <a:p>
          <a:pPr>
            <a:spcAft>
              <a:spcPts val="600"/>
            </a:spcAft>
          </a:pPr>
          <a:r>
            <a:rPr lang="en-GB" sz="1200" b="0" i="0" u="none" strike="noStrike">
              <a:solidFill>
                <a:schemeClr val="dk1"/>
              </a:solidFill>
              <a:effectLst/>
              <a:latin typeface="Arial" panose="020B0604020202020204" pitchFamily="34" charset="0"/>
              <a:ea typeface="+mn-ea"/>
              <a:cs typeface="Arial" panose="020B0604020202020204" pitchFamily="34" charset="0"/>
            </a:rPr>
            <a:t>Reads accurately words of two or more syllables that contain the same graphemes as above </a:t>
          </a:r>
        </a:p>
        <a:p>
          <a:pPr>
            <a:spcAft>
              <a:spcPts val="600"/>
            </a:spcAft>
          </a:pPr>
          <a:r>
            <a:rPr lang="en-GB" sz="1200" b="0" i="0" u="none" strike="noStrike">
              <a:solidFill>
                <a:schemeClr val="dk1"/>
              </a:solidFill>
              <a:effectLst/>
              <a:latin typeface="Arial" panose="020B0604020202020204" pitchFamily="34" charset="0"/>
              <a:ea typeface="+mn-ea"/>
              <a:cs typeface="Arial" panose="020B0604020202020204" pitchFamily="34" charset="0"/>
            </a:rPr>
            <a:t>Reads most words at an instructional level 93-95 per cent quickly and accurately without overt sounding and blending, when they have been frequently encountered </a:t>
          </a:r>
        </a:p>
        <a:p>
          <a:pPr>
            <a:spcAft>
              <a:spcPts val="600"/>
            </a:spcAft>
          </a:pPr>
          <a:r>
            <a:rPr lang="en-GB" sz="1200" b="0" i="0" u="none" strike="noStrike">
              <a:solidFill>
                <a:schemeClr val="dk1"/>
              </a:solidFill>
              <a:effectLst/>
              <a:latin typeface="Arial" panose="020B0604020202020204" pitchFamily="34" charset="0"/>
              <a:ea typeface="+mn-ea"/>
              <a:cs typeface="Arial" panose="020B0604020202020204" pitchFamily="34" charset="0"/>
            </a:rPr>
            <a:t>Reads aloud books closely matched to their improving phonic knowledge, sounding out unfamiliar words accurately, automatically and without undue hesitation </a:t>
          </a:r>
        </a:p>
        <a:p>
          <a:pPr>
            <a:spcAft>
              <a:spcPts val="600"/>
            </a:spcAft>
          </a:pPr>
          <a:r>
            <a:rPr lang="en-GB" sz="1200" b="0" i="0" u="none" strike="noStrike">
              <a:solidFill>
                <a:schemeClr val="dk1"/>
              </a:solidFill>
              <a:effectLst/>
              <a:latin typeface="Arial" panose="020B0604020202020204" pitchFamily="34" charset="0"/>
              <a:ea typeface="+mn-ea"/>
              <a:cs typeface="Arial" panose="020B0604020202020204" pitchFamily="34" charset="0"/>
            </a:rPr>
            <a:t>Re-reads these books to build up their fluency and confidence in word reading </a:t>
          </a:r>
        </a:p>
        <a:p>
          <a:pPr>
            <a:spcAft>
              <a:spcPts val="600"/>
            </a:spcAft>
          </a:pPr>
          <a:r>
            <a:rPr lang="en-GB" sz="1200" b="0" i="0" u="none" strike="noStrike">
              <a:solidFill>
                <a:schemeClr val="dk1"/>
              </a:solidFill>
              <a:effectLst/>
              <a:latin typeface="Arial" panose="020B0604020202020204" pitchFamily="34" charset="0"/>
              <a:ea typeface="+mn-ea"/>
              <a:cs typeface="Arial" panose="020B0604020202020204" pitchFamily="34" charset="0"/>
            </a:rPr>
            <a:t>Develops pleasure in reading, motivation to read, vocabulary and understanding by: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listening to, discussing and expressing views about a wide range of contemporary and classic poetry, stories and non-fiction at a level beyond that at which they can read independently;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discussing the sequence of events in books and how items of information are related;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becoming increasingly familiar with a wider range of stories, fairy stories and traditional tales;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retelling a range of stories, fairy stories and traditional tales; and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being introduced to non-fiction books that are structured in different ways. </a:t>
          </a:r>
        </a:p>
        <a:p>
          <a:pPr>
            <a:spcAft>
              <a:spcPts val="600"/>
            </a:spcAft>
          </a:pPr>
          <a:r>
            <a:rPr lang="en-GB" sz="1200" b="0" i="0" u="none" strike="noStrike">
              <a:solidFill>
                <a:schemeClr val="dk1"/>
              </a:solidFill>
              <a:effectLst/>
              <a:latin typeface="Arial" panose="020B0604020202020204" pitchFamily="34" charset="0"/>
              <a:ea typeface="+mn-ea"/>
              <a:cs typeface="Arial" panose="020B0604020202020204" pitchFamily="34" charset="0"/>
            </a:rPr>
            <a:t>Understand both the books they can already read accurately and fluently and those that they listen to by: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checking that the text makes sense to them as they read and correcting inaccurate reading;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answering questions; and </a:t>
          </a:r>
        </a:p>
        <a:p>
          <a:pPr marL="228600" indent="-228600">
            <a:spcAft>
              <a:spcPts val="600"/>
            </a:spcAft>
            <a:buFont typeface="+mj-lt"/>
            <a:buAutoNum type="arabicPeriod"/>
          </a:pPr>
          <a:r>
            <a:rPr lang="en-GB" sz="1200" b="0" i="0" u="none" strike="noStrike">
              <a:solidFill>
                <a:schemeClr val="dk1"/>
              </a:solidFill>
              <a:effectLst/>
              <a:latin typeface="Arial" panose="020B0604020202020204" pitchFamily="34" charset="0"/>
              <a:ea typeface="+mn-ea"/>
              <a:cs typeface="Arial" panose="020B0604020202020204" pitchFamily="34" charset="0"/>
            </a:rPr>
            <a:t>predicting what might happen on the basis of what has been read so far. </a:t>
          </a:r>
        </a:p>
        <a:p>
          <a:r>
            <a:rPr lang="en-GB" sz="1200" b="0" i="0" u="none" strike="noStrike">
              <a:solidFill>
                <a:schemeClr val="dk1"/>
              </a:solidFill>
              <a:effectLst/>
              <a:latin typeface="Arial" panose="020B0604020202020204" pitchFamily="34" charset="0"/>
              <a:ea typeface="+mn-ea"/>
              <a:cs typeface="Arial" panose="020B0604020202020204" pitchFamily="34" charset="0"/>
            </a:rPr>
            <a:t>	</a:t>
          </a:r>
        </a:p>
        <a:p>
          <a:endParaRPr lang="en-GB" sz="1100" b="0" i="0" u="none" strike="noStrike">
            <a:solidFill>
              <a:srgbClr val="000000"/>
            </a:solidFill>
            <a:effectLst/>
            <a:latin typeface="Arial"/>
          </a:endParaRPr>
        </a:p>
      </xdr:txBody>
    </xdr:sp>
    <xdr:clientData/>
  </xdr:twoCellAnchor>
  <xdr:twoCellAnchor>
    <xdr:from>
      <xdr:col>13</xdr:col>
      <xdr:colOff>0</xdr:colOff>
      <xdr:row>52</xdr:row>
      <xdr:rowOff>43180</xdr:rowOff>
    </xdr:from>
    <xdr:to>
      <xdr:col>20</xdr:col>
      <xdr:colOff>478372</xdr:colOff>
      <xdr:row>73</xdr:row>
      <xdr:rowOff>60960</xdr:rowOff>
    </xdr:to>
    <xdr:sp macro="" textlink="">
      <xdr:nvSpPr>
        <xdr:cNvPr id="3" name="TextBox 2"/>
        <xdr:cNvSpPr txBox="1"/>
      </xdr:nvSpPr>
      <xdr:spPr>
        <a:xfrm>
          <a:off x="6195060" y="12296140"/>
          <a:ext cx="7801192" cy="38582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2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By the end of Y2, a child should be able to read books written at an age-appropriate interest level accurately and at a speed that is sufficient for a child to focus on understanding what is read rather than on decoding individual words </a:t>
          </a:r>
        </a:p>
        <a:p>
          <a:endParaRPr lang="en-GB" sz="1200" b="0" i="0" u="none" strike="noStrike">
            <a:solidFill>
              <a:schemeClr val="dk1"/>
            </a:solidFill>
            <a:effectLst/>
            <a:latin typeface="Arial" panose="020B0604020202020204" pitchFamily="34" charset="0"/>
            <a:ea typeface="+mn-ea"/>
            <a:cs typeface="Arial" panose="020B0604020202020204" pitchFamily="34" charset="0"/>
          </a:endParaRPr>
        </a:p>
        <a:p>
          <a:r>
            <a:rPr lang="en-GB" sz="1200" b="0" i="0" u="none" strike="noStrike">
              <a:solidFill>
                <a:schemeClr val="dk1"/>
              </a:solidFill>
              <a:effectLst/>
              <a:latin typeface="Arial" panose="020B0604020202020204" pitchFamily="34" charset="0"/>
              <a:ea typeface="+mn-ea"/>
              <a:cs typeface="Arial" panose="020B0604020202020204" pitchFamily="34" charset="0"/>
            </a:rPr>
            <a:t>A child can: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decode most new words outside the spoken vocabulary, making a good approximation to the word’s pronunciation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listen to and discuss a wide range of stories, poems, plays and information books, including whole books;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justify the views about what has been read with support;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read suffixes by building on the root words that have already been learnt;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exercise choice in selecting books;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monitor what they read, checking that the word they have decoded fits in with whatever else they have read and makes sense in the context of what they already know about the topic;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identify cause and effect in both narrative and non-fiction (eg what has prompted a character’s behaviour in a story; why certain dates are commemorated annually); and </a:t>
          </a:r>
        </a:p>
        <a:p>
          <a:pPr marL="171450" indent="-171450">
            <a:buFont typeface="Arial" panose="020B0604020202020204" pitchFamily="34" charset="0"/>
            <a:buChar char="•"/>
          </a:pPr>
          <a:r>
            <a:rPr lang="en-GB" sz="1200" b="0" i="0" u="none" strike="noStrike">
              <a:solidFill>
                <a:schemeClr val="dk1"/>
              </a:solidFill>
              <a:effectLst/>
              <a:latin typeface="Arial" panose="020B0604020202020204" pitchFamily="34" charset="0"/>
              <a:ea typeface="+mn-ea"/>
              <a:cs typeface="Arial" panose="020B0604020202020204" pitchFamily="34" charset="0"/>
            </a:rPr>
            <a:t>take part in a discussion, considering the opinions of others. </a:t>
          </a:r>
        </a:p>
        <a:p>
          <a:r>
            <a:rPr lang="en-GB" sz="1200" b="0" i="0" u="none" strike="noStrike">
              <a:solidFill>
                <a:schemeClr val="dk1"/>
              </a:solidFill>
              <a:effectLst/>
              <a:latin typeface="Arial" panose="020B0604020202020204" pitchFamily="34" charset="0"/>
              <a:ea typeface="+mn-ea"/>
              <a:cs typeface="Arial" panose="020B0604020202020204" pitchFamily="34" charset="0"/>
            </a:rPr>
            <a:t>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53</xdr:row>
      <xdr:rowOff>25400</xdr:rowOff>
    </xdr:from>
    <xdr:to>
      <xdr:col>7</xdr:col>
      <xdr:colOff>180975</xdr:colOff>
      <xdr:row>77</xdr:row>
      <xdr:rowOff>137622</xdr:rowOff>
    </xdr:to>
    <xdr:sp macro="" textlink="">
      <xdr:nvSpPr>
        <xdr:cNvPr id="4" name="TextBox 3"/>
        <xdr:cNvSpPr txBox="1"/>
      </xdr:nvSpPr>
      <xdr:spPr>
        <a:xfrm>
          <a:off x="123825" y="12166600"/>
          <a:ext cx="6229350" cy="43794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2 Key Performance Indicators</a:t>
          </a:r>
          <a:r>
            <a:rPr lang="en-GB" sz="1600">
              <a:latin typeface="Arial" panose="020B0604020202020204" pitchFamily="34" charset="0"/>
              <a:cs typeface="Arial" panose="020B0604020202020204" pitchFamily="34" charset="0"/>
            </a:rPr>
            <a:t> </a:t>
          </a:r>
        </a:p>
        <a:p>
          <a:endParaRPr lang="en-GB" sz="160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Writes capital letters and digits of the correct size, orientation and relationship to one another and to lower case letters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Develops positive attitudes towards, and stamina for, writing, by writing for different purposes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Considers what is going to be written before beginning by encapsulating what they want to say, sentence by sentence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Makes simple additions, revisions and corrections to writing by: </a:t>
          </a:r>
        </a:p>
        <a:p>
          <a:r>
            <a:rPr lang="en-GB" sz="1050">
              <a:latin typeface="Arial" panose="020B0604020202020204" pitchFamily="34" charset="0"/>
              <a:cs typeface="Arial" panose="020B0604020202020204" pitchFamily="34" charset="0"/>
            </a:rPr>
            <a:t>1. proof-reading to check for errors in spelling, grammar and punctuation; </a:t>
          </a:r>
        </a:p>
        <a:p>
          <a:r>
            <a:rPr lang="en-GB" sz="1050">
              <a:latin typeface="Arial" panose="020B0604020202020204" pitchFamily="34" charset="0"/>
              <a:cs typeface="Arial" panose="020B0604020202020204" pitchFamily="34" charset="0"/>
            </a:rPr>
            <a:t>2. segmenting spoken words into phonemes and representing these by graphemes, spelling many correctly; and </a:t>
          </a:r>
        </a:p>
        <a:p>
          <a:r>
            <a:rPr lang="en-GB" sz="1050">
              <a:latin typeface="Arial" panose="020B0604020202020204" pitchFamily="34" charset="0"/>
              <a:cs typeface="Arial" panose="020B0604020202020204" pitchFamily="34" charset="0"/>
            </a:rPr>
            <a:t>3. learning new ways of spelling phonemes for which one or more spellings are already known; and learn some words with each spelling, including a few common homophones.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Uses the suffixes –er, –est in adjectives and –ly to turn adjectives into adverbs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Constructs subordination (using when, if, that, because) and co-ordination (using or, and, but)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Uses the correct choice and consistent use of present tense and past tense throughout a written piece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Uses capital letters, full stops, question marks and exclamation marks to demarcate sentences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 commas to separate items in a list</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endParaRPr lang="en-GB" sz="1600" b="0" i="0" u="none" strike="noStrike">
            <a:solidFill>
              <a:schemeClr val="dk1"/>
            </a:solidFill>
            <a:effectLst/>
            <a:latin typeface="Arial" panose="020B0604020202020204" pitchFamily="34" charset="0"/>
            <a:ea typeface="+mn-ea"/>
            <a:cs typeface="Arial" panose="020B0604020202020204" pitchFamily="34" charset="0"/>
          </a:endParaRPr>
        </a:p>
        <a:p>
          <a:endParaRPr lang="en-GB" sz="1200" b="0" i="0" u="none" strike="noStrike" baseline="0">
            <a:solidFill>
              <a:schemeClr val="dk1"/>
            </a:solidFill>
            <a:effectLst/>
            <a:latin typeface="Arial" panose="020B0604020202020204" pitchFamily="34" charset="0"/>
            <a:ea typeface="+mn-ea"/>
            <a:cs typeface="Arial" panose="020B0604020202020204" pitchFamily="34" charset="0"/>
          </a:endParaRPr>
        </a:p>
        <a:p>
          <a:endParaRPr lang="en-GB" sz="1200" b="0" i="0" u="none" strike="noStrike" baseline="0">
            <a:solidFill>
              <a:schemeClr val="dk1"/>
            </a:solidFill>
            <a:effectLst/>
            <a:latin typeface="Arial" panose="020B0604020202020204" pitchFamily="34" charset="0"/>
            <a:ea typeface="+mn-ea"/>
            <a:cs typeface="Arial" panose="020B0604020202020204" pitchFamily="34" charset="0"/>
          </a:endParaRPr>
        </a:p>
        <a:p>
          <a:endParaRPr lang="en-GB" sz="1200" b="0">
            <a:latin typeface="Arial" panose="020B0604020202020204" pitchFamily="34" charset="0"/>
            <a:cs typeface="Arial" panose="020B0604020202020204" pitchFamily="34" charset="0"/>
          </a:endParaRPr>
        </a:p>
        <a:p>
          <a:endParaRPr lang="en-GB" sz="1100" b="0" i="0" u="none" strike="noStrike">
            <a:solidFill>
              <a:srgbClr val="000000"/>
            </a:solidFill>
            <a:effectLst/>
            <a:latin typeface="Arial"/>
          </a:endParaRPr>
        </a:p>
      </xdr:txBody>
    </xdr:sp>
    <xdr:clientData/>
  </xdr:twoCellAnchor>
  <xdr:twoCellAnchor>
    <xdr:from>
      <xdr:col>7</xdr:col>
      <xdr:colOff>684992</xdr:colOff>
      <xdr:row>53</xdr:row>
      <xdr:rowOff>27996</xdr:rowOff>
    </xdr:from>
    <xdr:to>
      <xdr:col>15</xdr:col>
      <xdr:colOff>404264</xdr:colOff>
      <xdr:row>76</xdr:row>
      <xdr:rowOff>65462</xdr:rowOff>
    </xdr:to>
    <xdr:sp macro="" textlink="">
      <xdr:nvSpPr>
        <xdr:cNvPr id="5" name="TextBox 4"/>
        <xdr:cNvSpPr txBox="1"/>
      </xdr:nvSpPr>
      <xdr:spPr>
        <a:xfrm>
          <a:off x="6857192" y="12194596"/>
          <a:ext cx="5040572" cy="41268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2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p>
        <a:p>
          <a:endParaRPr lang="en-GB" sz="1400" b="1"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Y2 a child’s motor skills should be sufficiently advanced for them to write down ideas they may be able to compose orally. Letters should be orientated correctly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can: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more word-specific knowledge of spelling, including homophones, and is able to do this for both single-syllable and multi-syllabic words;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spell words in a phonically plausible way, even if sometimes incorrectly;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apply a knowledge of suffixes from their word reading to their spelling and also draw from and apply a growing knowledge of word and spelling structure, as well as a knowledge of root words;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explain how different types of writing, including narratives, are structured and apply this to their own and others’ writing;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think aloud as they collect ideas, draft and re-read to check their meaning is clear;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play roles and improvise scenes in various settings; and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vocabulary, grammar and punctuation concepts set out in appendix 2 of the national curriculum document and be able to apply them correctly to examples of real language, such as their own writing eg subordination and coordination.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171450</xdr:colOff>
      <xdr:row>52</xdr:row>
      <xdr:rowOff>19050</xdr:rowOff>
    </xdr:from>
    <xdr:to>
      <xdr:col>5</xdr:col>
      <xdr:colOff>449579</xdr:colOff>
      <xdr:row>71</xdr:row>
      <xdr:rowOff>57150</xdr:rowOff>
    </xdr:to>
    <xdr:sp macro="" textlink="">
      <xdr:nvSpPr>
        <xdr:cNvPr id="4" name="TextBox 3"/>
        <xdr:cNvSpPr txBox="1"/>
      </xdr:nvSpPr>
      <xdr:spPr>
        <a:xfrm>
          <a:off x="171450" y="11887200"/>
          <a:ext cx="4697729" cy="365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3 Key Performance Indicators</a:t>
          </a:r>
          <a:r>
            <a:rPr lang="en-GB" sz="1600">
              <a:latin typeface="Arial" panose="020B0604020202020204" pitchFamily="34" charset="0"/>
              <a:cs typeface="Arial" panose="020B0604020202020204" pitchFamily="34" charset="0"/>
            </a:rPr>
            <a:t> </a:t>
          </a:r>
        </a:p>
        <a:p>
          <a:endParaRPr lang="en-GB" sz="1600" b="0" i="0" u="none" strike="noStrike">
            <a:solidFill>
              <a:schemeClr val="dk1"/>
            </a:solidFill>
            <a:effectLst/>
            <a:latin typeface="Arial" panose="020B0604020202020204" pitchFamily="34" charset="0"/>
            <a:ea typeface="+mn-ea"/>
            <a:cs typeface="Arial" panose="020B0604020202020204" pitchFamily="34" charset="0"/>
          </a:endParaRPr>
        </a:p>
        <a:p>
          <a:r>
            <a:rPr lang="en-GB" sz="1100">
              <a:latin typeface="Arial" panose="020B0604020202020204" pitchFamily="34" charset="0"/>
              <a:cs typeface="Arial" panose="020B0604020202020204" pitchFamily="34" charset="0"/>
            </a:rPr>
            <a:t>Develops positive attitudes to reading and understanding of what they read by: </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listening to and discussing a wide range of fiction, poetry, plays, nonfiction and reference books or textbooks;  </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using dictionaries to check the meaning of words they have read; and </a:t>
          </a:r>
        </a:p>
        <a:p>
          <a:pPr marL="171450" indent="-171450">
            <a:buFont typeface="Arial" panose="020B0604020202020204" pitchFamily="34" charset="0"/>
            <a:buChar char="•"/>
          </a:pPr>
          <a:r>
            <a:rPr lang="en-GB" sz="1100">
              <a:latin typeface="Arial" panose="020B0604020202020204" pitchFamily="34" charset="0"/>
              <a:cs typeface="Arial" panose="020B0604020202020204" pitchFamily="34" charset="0"/>
            </a:rPr>
            <a:t>identifying themes and conventions in a wide range of books. </a:t>
          </a:r>
        </a:p>
        <a:p>
          <a:pPr marL="171450" indent="-171450">
            <a:buFont typeface="Arial" panose="020B0604020202020204" pitchFamily="34" charset="0"/>
            <a:buChar char="•"/>
          </a:pPr>
          <a:endParaRPr lang="en-GB" sz="1100" b="0" i="0" u="none" strike="noStrike">
            <a:solidFill>
              <a:schemeClr val="dk1"/>
            </a:solidFill>
            <a:effectLst/>
            <a:latin typeface="Arial" panose="020B0604020202020204" pitchFamily="34" charset="0"/>
            <a:ea typeface="+mn-ea"/>
            <a:cs typeface="Arial" panose="020B0604020202020204" pitchFamily="34" charset="0"/>
          </a:endParaRPr>
        </a:p>
        <a:p>
          <a:r>
            <a:rPr lang="en-GB">
              <a:latin typeface="Arial" panose="020B0604020202020204" pitchFamily="34" charset="0"/>
              <a:cs typeface="Arial" panose="020B0604020202020204" pitchFamily="34" charset="0"/>
            </a:rPr>
            <a:t>Reads further exception words, noting the unusual correspondences between spelling and sound, and where these occur in the word </a:t>
          </a:r>
        </a:p>
        <a:p>
          <a:endParaRPr lang="en-GB" sz="1100" b="0" i="0" u="none" strike="noStrike">
            <a:solidFill>
              <a:srgbClr val="000000"/>
            </a:solidFill>
            <a:effectLst/>
            <a:latin typeface="Arial" panose="020B0604020202020204" pitchFamily="34" charset="0"/>
            <a:cs typeface="Arial" panose="020B0604020202020204" pitchFamily="34" charset="0"/>
          </a:endParaRPr>
        </a:p>
        <a:p>
          <a:r>
            <a:rPr lang="en-GB">
              <a:latin typeface="Arial" panose="020B0604020202020204" pitchFamily="34" charset="0"/>
              <a:cs typeface="Arial" panose="020B0604020202020204" pitchFamily="34" charset="0"/>
            </a:rPr>
            <a:t>Understands what they have read independently by: </a:t>
          </a:r>
        </a:p>
        <a:p>
          <a:pPr marL="171450" indent="-171450">
            <a:buFont typeface="Arial" panose="020B0604020202020204" pitchFamily="34" charset="0"/>
            <a:buChar char="•"/>
          </a:pPr>
          <a:r>
            <a:rPr lang="en-GB">
              <a:latin typeface="Arial" panose="020B0604020202020204" pitchFamily="34" charset="0"/>
              <a:cs typeface="Arial" panose="020B0604020202020204" pitchFamily="34" charset="0"/>
            </a:rPr>
            <a:t>drawing inferences such as inferring characters’ feelings, thoughts and motives from their actions, and justifying inferences with evidence; and</a:t>
          </a:r>
        </a:p>
        <a:p>
          <a:pPr marL="171450" indent="-171450">
            <a:buFont typeface="Arial" panose="020B0604020202020204" pitchFamily="34" charset="0"/>
            <a:buChar char="•"/>
          </a:pPr>
          <a:r>
            <a:rPr lang="en-GB">
              <a:latin typeface="Arial" panose="020B0604020202020204" pitchFamily="34" charset="0"/>
              <a:cs typeface="Arial" panose="020B0604020202020204" pitchFamily="34" charset="0"/>
            </a:rPr>
            <a:t>predicting what might happen from details stated and implied.</a:t>
          </a:r>
        </a:p>
        <a:p>
          <a:pPr marL="171450" indent="-171450">
            <a:buFont typeface="Arial" panose="020B0604020202020204" pitchFamily="34" charset="0"/>
            <a:buChar char="•"/>
          </a:pPr>
          <a:endParaRPr lang="en-GB" sz="1100" b="0" i="0" u="none" strike="noStrike">
            <a:solidFill>
              <a:srgbClr val="000000"/>
            </a:solidFill>
            <a:effectLst/>
            <a:latin typeface="Arial" panose="020B0604020202020204" pitchFamily="34" charset="0"/>
            <a:cs typeface="Arial" panose="020B0604020202020204" pitchFamily="34" charset="0"/>
          </a:endParaRPr>
        </a:p>
        <a:p>
          <a:pPr marL="0" indent="0">
            <a:buFont typeface="Arial" panose="020B0604020202020204" pitchFamily="34" charset="0"/>
            <a:buNone/>
          </a:pPr>
          <a:r>
            <a:rPr lang="en-GB">
              <a:latin typeface="Arial" panose="020B0604020202020204" pitchFamily="34" charset="0"/>
              <a:cs typeface="Arial" panose="020B0604020202020204" pitchFamily="34" charset="0"/>
            </a:rPr>
            <a:t>Retrieves and records information from nonfiction</a:t>
          </a:r>
          <a:endParaRPr lang="en-GB" sz="1100" b="0" i="0" u="none" strike="noStrike">
            <a:solidFill>
              <a:srgbClr val="000000"/>
            </a:solidFill>
            <a:effectLst/>
            <a:latin typeface="Arial" panose="020B0604020202020204" pitchFamily="34" charset="0"/>
            <a:cs typeface="Arial" panose="020B0604020202020204" pitchFamily="34" charset="0"/>
          </a:endParaRPr>
        </a:p>
      </xdr:txBody>
    </xdr:sp>
    <xdr:clientData/>
  </xdr:twoCellAnchor>
  <xdr:twoCellAnchor>
    <xdr:from>
      <xdr:col>5</xdr:col>
      <xdr:colOff>990599</xdr:colOff>
      <xdr:row>52</xdr:row>
      <xdr:rowOff>11429</xdr:rowOff>
    </xdr:from>
    <xdr:to>
      <xdr:col>12</xdr:col>
      <xdr:colOff>123824</xdr:colOff>
      <xdr:row>74</xdr:row>
      <xdr:rowOff>62864</xdr:rowOff>
    </xdr:to>
    <xdr:sp macro="" textlink="">
      <xdr:nvSpPr>
        <xdr:cNvPr id="5" name="TextBox 4"/>
        <xdr:cNvSpPr txBox="1"/>
      </xdr:nvSpPr>
      <xdr:spPr>
        <a:xfrm>
          <a:off x="5410199" y="11879579"/>
          <a:ext cx="5191125" cy="4242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3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Y3 a child should be able to justify their views about books written at an age-appropriate interest level</a:t>
          </a: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A child is able to read the book accurately and at a speed that is sufficient for them to focus on understanding what they read rather than on decoding individual words </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b="0" i="0" u="none" strike="noStrike">
              <a:solidFill>
                <a:schemeClr val="dk1"/>
              </a:solidFill>
              <a:effectLst/>
              <a:latin typeface="Arial" panose="020B0604020202020204" pitchFamily="34" charset="0"/>
              <a:ea typeface="+mn-ea"/>
              <a:cs typeface="Arial" panose="020B0604020202020204" pitchFamily="34" charset="0"/>
            </a:rPr>
            <a:t>A child</a:t>
          </a:r>
          <a:r>
            <a:rPr lang="en-GB" sz="1050" b="0" i="0" u="none" strike="noStrike" baseline="0">
              <a:solidFill>
                <a:schemeClr val="dk1"/>
              </a:solidFill>
              <a:effectLst/>
              <a:latin typeface="Arial" panose="020B0604020202020204" pitchFamily="34" charset="0"/>
              <a:ea typeface="+mn-ea"/>
              <a:cs typeface="Arial" panose="020B0604020202020204" pitchFamily="34" charset="0"/>
            </a:rPr>
            <a:t> can:</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decode most new words outside the spoken vocabulary;</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read longer words with support and test out different pronunciations;</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recognise themes in what they read, such as the triumph of good over evil or the use of magical devices in fairy stories and folk tales;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listen attentively and discuss books and authors that they might not choose themselves;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read, reread and rehearse a variety of texts;</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contents pages and indexes to locate information; and</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respond to guidance about the kinds of explanations and questions that are expected from them.</a:t>
          </a:r>
          <a:endParaRPr lang="en-GB" sz="1050" b="0" i="0" u="none" strike="noStrike"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327025</xdr:colOff>
      <xdr:row>52</xdr:row>
      <xdr:rowOff>152400</xdr:rowOff>
    </xdr:from>
    <xdr:to>
      <xdr:col>6</xdr:col>
      <xdr:colOff>82550</xdr:colOff>
      <xdr:row>73</xdr:row>
      <xdr:rowOff>6259</xdr:rowOff>
    </xdr:to>
    <xdr:sp macro="" textlink="">
      <xdr:nvSpPr>
        <xdr:cNvPr id="4" name="TextBox 3"/>
        <xdr:cNvSpPr txBox="1"/>
      </xdr:nvSpPr>
      <xdr:spPr>
        <a:xfrm>
          <a:off x="327025" y="12090400"/>
          <a:ext cx="4149725" cy="35876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3 Key Performance Indicators</a:t>
          </a:r>
          <a:r>
            <a:rPr lang="en-GB" sz="1600">
              <a:latin typeface="Arial" panose="020B0604020202020204" pitchFamily="34" charset="0"/>
              <a:cs typeface="Arial" panose="020B0604020202020204" pitchFamily="34" charset="0"/>
            </a:rPr>
            <a:t> </a:t>
          </a:r>
        </a:p>
        <a:p>
          <a:endParaRPr lang="en-GB" sz="1600" b="0" i="0" u="none" strike="noStrike">
            <a:solidFill>
              <a:schemeClr val="dk1"/>
            </a:solidFill>
            <a:effectLst/>
            <a:latin typeface="Arial" panose="020B0604020202020204" pitchFamily="34" charset="0"/>
            <a:ea typeface="+mn-ea"/>
            <a:cs typeface="Arial" panose="020B0604020202020204" pitchFamily="34" charset="0"/>
          </a:endParaRPr>
        </a:p>
        <a:p>
          <a:r>
            <a:rPr lang="en-GB" sz="1100">
              <a:latin typeface="Arial" panose="020B0604020202020204" pitchFamily="34" charset="0"/>
              <a:cs typeface="Arial" panose="020B0604020202020204" pitchFamily="34" charset="0"/>
            </a:rPr>
            <a:t>Organises paragraphs around a theme</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In narratives, creates settings, characters and plot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Proof-reads for spelling and punctuation errors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Uses the forms ‘a’ or ‘an’ according to whether the next word begins with a consonant or a vowel eg a rock, an open box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Expresses time, place and cause using conjunctions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Introduces inverted commas to punctuate direct speech </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Uses headings and sub-headings to aid presentation</a:t>
          </a:r>
        </a:p>
        <a:p>
          <a:endParaRPr lang="en-GB" sz="1100">
            <a:latin typeface="Arial" panose="020B0604020202020204" pitchFamily="34" charset="0"/>
            <a:cs typeface="Arial" panose="020B0604020202020204" pitchFamily="34" charset="0"/>
          </a:endParaRPr>
        </a:p>
        <a:p>
          <a:r>
            <a:rPr lang="en-GB" sz="1100">
              <a:latin typeface="Arial" panose="020B0604020202020204" pitchFamily="34" charset="0"/>
              <a:cs typeface="Arial" panose="020B0604020202020204" pitchFamily="34" charset="0"/>
            </a:rPr>
            <a:t>Uses the present perfect form of verbs instead of the simple past eg ‘He has gone out to play’ in contrast to ‘He went out to play’</a:t>
          </a:r>
          <a:endParaRPr lang="en-GB" sz="110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7</xdr:col>
      <xdr:colOff>54608</xdr:colOff>
      <xdr:row>53</xdr:row>
      <xdr:rowOff>3175</xdr:rowOff>
    </xdr:from>
    <xdr:to>
      <xdr:col>15</xdr:col>
      <xdr:colOff>247650</xdr:colOff>
      <xdr:row>79</xdr:row>
      <xdr:rowOff>160655</xdr:rowOff>
    </xdr:to>
    <xdr:sp macro="" textlink="">
      <xdr:nvSpPr>
        <xdr:cNvPr id="5" name="TextBox 4"/>
        <xdr:cNvSpPr txBox="1"/>
      </xdr:nvSpPr>
      <xdr:spPr>
        <a:xfrm>
          <a:off x="4982208" y="12118975"/>
          <a:ext cx="4917442" cy="4780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3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Y3 a child should be able to write down their ideas with a reasonable degree of accuracy and with good sentence punctuation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can: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pell common words correctly including exception words and other words that have been learnt (see appendix 1 of the national curriculum document);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pell words as accurately as possible using phonic knowledge and other knowledge of spelling such as morphology and etymology;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monitor whether their own writing makes sense in the same way that they monitor their reading, checking at different levels;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write for a range of real purposes and audiences as part of their work across the curriculum in a variety of genres; and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understand and apply the terminology and concepts set out in appendix 2 of the national curriculum document.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understands and applies the concepts of word structure (see appendix 2 of the national curriculum document)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is beginning to use joined handwriting throughout independent writing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is beginning to understand the skills and processes that are essential for writing: that is, thinking aloud to explore and collect ideas, drafting, and re-reading to check the meaning is clear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is beginning to understand how writing can be different from speech</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304800</xdr:colOff>
      <xdr:row>52</xdr:row>
      <xdr:rowOff>19560</xdr:rowOff>
    </xdr:from>
    <xdr:to>
      <xdr:col>7</xdr:col>
      <xdr:colOff>287684</xdr:colOff>
      <xdr:row>77</xdr:row>
      <xdr:rowOff>167383</xdr:rowOff>
    </xdr:to>
    <xdr:sp macro="" textlink="">
      <xdr:nvSpPr>
        <xdr:cNvPr id="4" name="TextBox 3"/>
        <xdr:cNvSpPr txBox="1"/>
      </xdr:nvSpPr>
      <xdr:spPr>
        <a:xfrm>
          <a:off x="304800" y="12059160"/>
          <a:ext cx="5758844" cy="471982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4 Key Performance Indicators</a:t>
          </a:r>
          <a:r>
            <a:rPr lang="en-GB" sz="1600">
              <a:latin typeface="Arial" panose="020B0604020202020204" pitchFamily="34" charset="0"/>
              <a:cs typeface="Arial" panose="020B0604020202020204" pitchFamily="34" charset="0"/>
            </a:rPr>
            <a:t> </a:t>
          </a:r>
        </a:p>
        <a:p>
          <a:endParaRPr lang="en-GB" sz="160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Applies a growing knowledge of root words, prefixes and suffixes (etymology and morphology) - as listed in English appendix 1 of the national curriculum document - both to read aloud and to understand the meaning of new words that are met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Listens to and discusses a wide range of fiction, poetry, plays, non-fiction and reference books or textbooks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Uses dictionaries to check the meaning of words that have been read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Identifies themes and conventions in a wide range of books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Reads further exception words, noting the unusual correspondences between spelling and sound and where these occur in the word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Checks that the text makes sense to the individual, discussing his understanding and explaining the meaning of words in context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Draws inferences such as inferring characters’ feelings, thoughts and motives from their actions and justifies inferences with evidence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Predicts what might happen from details stated and implied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Identifies main ideas drawn from more than one paragraph and summarises these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Retrieves and records information from non-fiction </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8</xdr:col>
      <xdr:colOff>54</xdr:colOff>
      <xdr:row>52</xdr:row>
      <xdr:rowOff>0</xdr:rowOff>
    </xdr:from>
    <xdr:to>
      <xdr:col>13</xdr:col>
      <xdr:colOff>323269</xdr:colOff>
      <xdr:row>82</xdr:row>
      <xdr:rowOff>122165</xdr:rowOff>
    </xdr:to>
    <xdr:sp macro="" textlink="">
      <xdr:nvSpPr>
        <xdr:cNvPr id="5" name="TextBox 4"/>
        <xdr:cNvSpPr txBox="1"/>
      </xdr:nvSpPr>
      <xdr:spPr>
        <a:xfrm>
          <a:off x="6781854" y="12039600"/>
          <a:ext cx="5078095" cy="5608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4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endParaRPr lang="en-GB" sz="1400">
            <a:latin typeface="Arial" panose="020B0604020202020204" pitchFamily="34" charset="0"/>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By the end of Y4, a child should be able to read aloud a wider range of poetry and books written at an age-appropriate interest level with accuracy and at a reasonable speaking pace </a:t>
          </a: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endParaRPr lang="en-GB" sz="1050" b="0" i="0" u="none" strike="noStrike">
            <a:solidFill>
              <a:schemeClr val="dk1"/>
            </a:solidFill>
            <a:effectLst/>
            <a:latin typeface="Arial" panose="020B0604020202020204" pitchFamily="34" charset="0"/>
            <a:ea typeface="+mn-ea"/>
            <a:cs typeface="Arial" panose="020B0604020202020204" pitchFamily="34" charset="0"/>
          </a:endParaRPr>
        </a:p>
        <a:p>
          <a:r>
            <a:rPr lang="en-GB" sz="1050" b="0" i="0" u="none" strike="noStrike">
              <a:solidFill>
                <a:schemeClr val="dk1"/>
              </a:solidFill>
              <a:effectLst/>
              <a:latin typeface="Arial" panose="020B0604020202020204" pitchFamily="34" charset="0"/>
              <a:ea typeface="+mn-ea"/>
              <a:cs typeface="Arial" panose="020B0604020202020204" pitchFamily="34" charset="0"/>
            </a:rPr>
            <a:t>A child</a:t>
          </a:r>
          <a:r>
            <a:rPr lang="en-GB" sz="1050" b="0" i="0" u="none" strike="noStrike" baseline="0">
              <a:solidFill>
                <a:schemeClr val="dk1"/>
              </a:solidFill>
              <a:effectLst/>
              <a:latin typeface="Arial" panose="020B0604020202020204" pitchFamily="34" charset="0"/>
              <a:ea typeface="+mn-ea"/>
              <a:cs typeface="Arial" panose="020B0604020202020204" pitchFamily="34" charset="0"/>
            </a:rPr>
            <a:t> can:</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read most words effortlessly and work out how to pronounce unfamiliar words with increasing automaticity;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prepare readings with appropriate intonation to show their understanding;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summarise and present a familiar story in their own words;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read silently and then discuss what they have read;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attempt to match what they decode to words they may have already heard but may not have seen in print eg in reading the word technical, the pronunciation /tɛtʃnɪkəl/ (‘tetchnical’) might not sound familiar but /tɛknɪkəl/ (‘teknical’) should;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discuss language, including vocabulary, used in a variety of texts to support the understanding of the meaning and comprehension of those texts; and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help develop, agree on and evaluate rules for effective discussion. </a:t>
          </a:r>
        </a:p>
        <a:p>
          <a:pPr marL="171450" indent="-171450">
            <a:buFont typeface="Arial" panose="020B0604020202020204" pitchFamily="34" charset="0"/>
            <a:buChar char="•"/>
          </a:pPr>
          <a:endParaRPr lang="en-GB" sz="1050" b="0" i="0" u="none" strike="noStrike" baseline="0">
            <a:solidFill>
              <a:schemeClr val="dk1"/>
            </a:solidFill>
            <a:effectLst/>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GB" sz="1050">
              <a:latin typeface="Arial" panose="020B0604020202020204" pitchFamily="34" charset="0"/>
              <a:cs typeface="Arial" panose="020B0604020202020204" pitchFamily="34" charset="0"/>
            </a:rPr>
            <a:t>A child recognises the conventions of different types of writing such as the greeting in letters, a diary written in the first person or the use of presentational devices such as numbering and headings in instructions </a:t>
          </a:r>
        </a:p>
        <a:p>
          <a:pPr marL="0" indent="0">
            <a:buFont typeface="Arial" panose="020B0604020202020204" pitchFamily="34" charset="0"/>
            <a:buNone/>
          </a:pPr>
          <a:endParaRPr lang="en-GB" sz="1050" b="0" i="0" u="none" strike="noStrike" baseline="0">
            <a:solidFill>
              <a:schemeClr val="dk1"/>
            </a:solidFill>
            <a:effectLst/>
            <a:latin typeface="Arial" panose="020B0604020202020204" pitchFamily="34" charset="0"/>
            <a:ea typeface="+mn-ea"/>
            <a:cs typeface="Arial" panose="020B0604020202020204" pitchFamily="34" charset="0"/>
          </a:endParaRPr>
        </a:p>
        <a:p>
          <a:pPr marL="0" indent="0" algn="l">
            <a:buFont typeface="Arial" panose="020B0604020202020204" pitchFamily="34" charset="0"/>
            <a:buNone/>
          </a:pPr>
          <a:r>
            <a:rPr lang="en-GB" sz="1050">
              <a:latin typeface="Arial" panose="020B0604020202020204" pitchFamily="34" charset="0"/>
              <a:cs typeface="Arial" panose="020B0604020202020204" pitchFamily="34" charset="0"/>
            </a:rPr>
            <a:t>A child has developed strategies to choose and read a wider range of books including authors that they may not have previously chosen </a:t>
          </a:r>
        </a:p>
        <a:p>
          <a:pPr marL="0" indent="0" algn="l">
            <a:buFont typeface="Arial" panose="020B0604020202020204" pitchFamily="34" charset="0"/>
            <a:buNone/>
          </a:pPr>
          <a:endParaRPr lang="en-GB" sz="1050" b="0" i="0" u="none" strike="noStrike" baseline="0">
            <a:solidFill>
              <a:schemeClr val="dk1"/>
            </a:solidFill>
            <a:effectLst/>
            <a:latin typeface="Arial" panose="020B0604020202020204" pitchFamily="34" charset="0"/>
            <a:ea typeface="+mn-ea"/>
            <a:cs typeface="Arial" panose="020B0604020202020204" pitchFamily="34" charset="0"/>
          </a:endParaRPr>
        </a:p>
        <a:p>
          <a:pPr marL="0" indent="0" algn="l">
            <a:buFont typeface="Arial" panose="020B0604020202020204" pitchFamily="34" charset="0"/>
            <a:buNone/>
          </a:pPr>
          <a:r>
            <a:rPr lang="en-GB" sz="1050">
              <a:latin typeface="Arial" panose="020B0604020202020204" pitchFamily="34" charset="0"/>
              <a:cs typeface="Arial" panose="020B0604020202020204" pitchFamily="34" charset="0"/>
            </a:rPr>
            <a:t>In non-fiction, a child knows what information to look for before beginning and is clear about the task. The child can use contents pages and indexes to locate relevant information</a:t>
          </a:r>
          <a:endParaRPr lang="en-GB" sz="1050" b="0" i="0" u="none" strike="noStrike" baseline="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60960</xdr:colOff>
      <xdr:row>51</xdr:row>
      <xdr:rowOff>58571</xdr:rowOff>
    </xdr:from>
    <xdr:to>
      <xdr:col>4</xdr:col>
      <xdr:colOff>0</xdr:colOff>
      <xdr:row>72</xdr:row>
      <xdr:rowOff>109371</xdr:rowOff>
    </xdr:to>
    <xdr:sp macro="" textlink="">
      <xdr:nvSpPr>
        <xdr:cNvPr id="4" name="TextBox 3"/>
        <xdr:cNvSpPr txBox="1"/>
      </xdr:nvSpPr>
      <xdr:spPr>
        <a:xfrm>
          <a:off x="60960" y="11818771"/>
          <a:ext cx="4246880" cy="378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1600" b="1" i="0" u="none" strike="noStrike">
              <a:solidFill>
                <a:srgbClr val="000000"/>
              </a:solidFill>
              <a:effectLst/>
              <a:latin typeface="Arial" panose="020B0604020202020204" pitchFamily="34" charset="0"/>
              <a:cs typeface="Arial" panose="020B0604020202020204" pitchFamily="34" charset="0"/>
            </a:rPr>
            <a:t>Year 4 Key Performance Indicators</a:t>
          </a:r>
          <a:r>
            <a:rPr lang="en-GB" sz="1600">
              <a:latin typeface="Arial" panose="020B0604020202020204" pitchFamily="34" charset="0"/>
              <a:cs typeface="Arial" panose="020B0604020202020204" pitchFamily="34" charset="0"/>
            </a:rPr>
            <a:t> </a:t>
          </a:r>
        </a:p>
        <a:p>
          <a:endParaRPr lang="en-GB" sz="1600" b="0" i="0" u="none" strike="noStrike">
            <a:solidFill>
              <a:schemeClr val="dk1"/>
            </a:solidFill>
            <a:effectLst/>
            <a:latin typeface="Arial" panose="020B0604020202020204" pitchFamily="34" charset="0"/>
            <a:ea typeface="+mn-ea"/>
            <a:cs typeface="Arial" panose="020B0604020202020204" pitchFamily="34" charset="0"/>
          </a:endParaRPr>
        </a:p>
        <a:p>
          <a:r>
            <a:rPr lang="en-GB" sz="1050">
              <a:latin typeface="Arial" panose="020B0604020202020204" pitchFamily="34" charset="0"/>
              <a:cs typeface="Arial" panose="020B0604020202020204" pitchFamily="34" charset="0"/>
            </a:rPr>
            <a:t>Organises paragraphs around a theme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In narratives, creates settings, characters and plot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Proof-reads for spelling and punctuation errors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Writes from memory simple sentences, dictated by the teacher, that include words and punctuation taught so far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Uses standard English forms for verb inflections instead of local spoken forms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Uses fronted adverbials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Can choose an appropriate pronoun or noun within and across sentences to aid cohesion and avoid repetition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Uses inverted commas and other punctuation to indicate direct speech </a:t>
          </a:r>
          <a:endParaRPr lang="en-GB" sz="1050" b="0" i="0" u="none" strike="noStrike">
            <a:solidFill>
              <a:schemeClr val="dk1"/>
            </a:solidFill>
            <a:effectLst/>
            <a:latin typeface="Arial" panose="020B0604020202020204" pitchFamily="34" charset="0"/>
            <a:ea typeface="+mn-ea"/>
            <a:cs typeface="Arial" panose="020B0604020202020204" pitchFamily="34" charset="0"/>
          </a:endParaRPr>
        </a:p>
      </xdr:txBody>
    </xdr:sp>
    <xdr:clientData/>
  </xdr:twoCellAnchor>
  <xdr:twoCellAnchor>
    <xdr:from>
      <xdr:col>4</xdr:col>
      <xdr:colOff>241301</xdr:colOff>
      <xdr:row>51</xdr:row>
      <xdr:rowOff>68580</xdr:rowOff>
    </xdr:from>
    <xdr:to>
      <xdr:col>13</xdr:col>
      <xdr:colOff>373380</xdr:colOff>
      <xdr:row>78</xdr:row>
      <xdr:rowOff>57225</xdr:rowOff>
    </xdr:to>
    <xdr:sp macro="" textlink="">
      <xdr:nvSpPr>
        <xdr:cNvPr id="5" name="TextBox 4"/>
        <xdr:cNvSpPr txBox="1"/>
      </xdr:nvSpPr>
      <xdr:spPr>
        <a:xfrm>
          <a:off x="4615181" y="11856720"/>
          <a:ext cx="4605019" cy="49264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i="0" u="none" strike="noStrike">
              <a:solidFill>
                <a:schemeClr val="dk1"/>
              </a:solidFill>
              <a:effectLst/>
              <a:latin typeface="Arial" panose="020B0604020202020204" pitchFamily="34" charset="0"/>
              <a:ea typeface="+mn-ea"/>
              <a:cs typeface="Arial" panose="020B0604020202020204" pitchFamily="34" charset="0"/>
            </a:rPr>
            <a:t>Year 4 Performance Standards</a:t>
          </a:r>
          <a:r>
            <a:rPr lang="en-GB" sz="1600">
              <a:latin typeface="Arial" panose="020B0604020202020204" pitchFamily="34" charset="0"/>
              <a:cs typeface="Arial" panose="020B0604020202020204" pitchFamily="34" charset="0"/>
            </a:rPr>
            <a:t> </a:t>
          </a:r>
        </a:p>
        <a:p>
          <a:r>
            <a:rPr lang="en-GB" sz="1400" b="1" i="0" u="none" strike="noStrike">
              <a:solidFill>
                <a:schemeClr val="dk1"/>
              </a:solidFill>
              <a:effectLst/>
              <a:latin typeface="Arial" panose="020B0604020202020204" pitchFamily="34" charset="0"/>
              <a:ea typeface="+mn-ea"/>
              <a:cs typeface="Arial" panose="020B0604020202020204" pitchFamily="34" charset="0"/>
            </a:rPr>
            <a:t>With reference to the KPIs</a:t>
          </a:r>
        </a:p>
        <a:p>
          <a:endParaRPr lang="en-GB" sz="140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By the end of Y4 a child should be able to write down ideas quickly. The grammar and punctuation should be broadly accurate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can: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spell most words taught so far accurately and be able to spell words that have not yet been taught by using what has been learnt about how spelling works in English;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place the apostrophe in words with regular plurals (eg girls’, boys’) and in words with irregular plurals (eg children’s);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vocabulary, grammar and punctuation concepts set out in English appendix 2 of the national curriculum document, and be able to apply them correctly to examples of real language such as their own writing;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recognise some of the differences between standard English and nonstandard English;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use joined-up handwriting throughout all independent writing; • write for a range of real purposes and audiences as part of the work across the curriculum. These purposes and audiences should underpin decisions about the form the writing should take such as a narrative, an explanation or a description; and </a:t>
          </a:r>
        </a:p>
        <a:p>
          <a:pPr marL="171450" indent="-171450">
            <a:buFont typeface="Arial" panose="020B0604020202020204" pitchFamily="34" charset="0"/>
            <a:buChar char="•"/>
          </a:pPr>
          <a:r>
            <a:rPr lang="en-GB" sz="1050">
              <a:latin typeface="Arial" panose="020B0604020202020204" pitchFamily="34" charset="0"/>
              <a:cs typeface="Arial" panose="020B0604020202020204" pitchFamily="34" charset="0"/>
            </a:rPr>
            <a:t>adopt, create and sustain a range of roles. </a:t>
          </a:r>
        </a:p>
        <a:p>
          <a:endParaRPr lang="en-GB" sz="1050">
            <a:latin typeface="Arial" panose="020B0604020202020204" pitchFamily="34" charset="0"/>
            <a:cs typeface="Arial" panose="020B0604020202020204" pitchFamily="34" charset="0"/>
          </a:endParaRPr>
        </a:p>
        <a:p>
          <a:r>
            <a:rPr lang="en-GB" sz="1050">
              <a:latin typeface="Arial" panose="020B0604020202020204" pitchFamily="34" charset="0"/>
              <a:cs typeface="Arial" panose="020B0604020202020204" pitchFamily="34" charset="0"/>
            </a:rPr>
            <a:t>A child understands the skills and processes that are essential for writing in order to enhance the effectiveness of what is written: that is, thinking aloud to explore and collect ideas, drafting and re-reading to check the meaning is clear, including doing so as the writing develops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zoomScale="97" zoomScaleNormal="97" zoomScaleSheetLayoutView="90" zoomScalePageLayoutView="90" workbookViewId="0">
      <selection sqref="A1:X34"/>
    </sheetView>
  </sheetViews>
  <sheetFormatPr defaultRowHeight="14.5" x14ac:dyDescent="0.35"/>
  <sheetData>
    <row r="1" spans="1:24" ht="14.5" customHeight="1" x14ac:dyDescent="0.35">
      <c r="A1" s="171" t="s">
        <v>64</v>
      </c>
      <c r="B1" s="171"/>
      <c r="C1" s="171"/>
      <c r="D1" s="171"/>
      <c r="E1" s="171"/>
      <c r="F1" s="171"/>
      <c r="G1" s="171"/>
      <c r="H1" s="171"/>
      <c r="I1" s="171"/>
      <c r="J1" s="171"/>
      <c r="K1" s="171"/>
      <c r="L1" s="171"/>
      <c r="M1" s="171"/>
      <c r="N1" s="171"/>
      <c r="O1" s="171"/>
      <c r="P1" s="171"/>
      <c r="Q1" s="171"/>
      <c r="R1" s="171"/>
      <c r="S1" s="171"/>
      <c r="T1" s="171"/>
      <c r="U1" s="171"/>
      <c r="V1" s="171"/>
      <c r="W1" s="171"/>
      <c r="X1" s="171"/>
    </row>
    <row r="2" spans="1:24" ht="14.5" customHeight="1" x14ac:dyDescent="0.35">
      <c r="A2" s="171"/>
      <c r="B2" s="171"/>
      <c r="C2" s="171"/>
      <c r="D2" s="171"/>
      <c r="E2" s="171"/>
      <c r="F2" s="171"/>
      <c r="G2" s="171"/>
      <c r="H2" s="171"/>
      <c r="I2" s="171"/>
      <c r="J2" s="171"/>
      <c r="K2" s="171"/>
      <c r="L2" s="171"/>
      <c r="M2" s="171"/>
      <c r="N2" s="171"/>
      <c r="O2" s="171"/>
      <c r="P2" s="171"/>
      <c r="Q2" s="171"/>
      <c r="R2" s="171"/>
      <c r="S2" s="171"/>
      <c r="T2" s="171"/>
      <c r="U2" s="171"/>
      <c r="V2" s="171"/>
      <c r="W2" s="171"/>
      <c r="X2" s="171"/>
    </row>
    <row r="3" spans="1:24" ht="14.5" customHeight="1" x14ac:dyDescent="0.35">
      <c r="A3" s="171"/>
      <c r="B3" s="171"/>
      <c r="C3" s="171"/>
      <c r="D3" s="171"/>
      <c r="E3" s="171"/>
      <c r="F3" s="171"/>
      <c r="G3" s="171"/>
      <c r="H3" s="171"/>
      <c r="I3" s="171"/>
      <c r="J3" s="171"/>
      <c r="K3" s="171"/>
      <c r="L3" s="171"/>
      <c r="M3" s="171"/>
      <c r="N3" s="171"/>
      <c r="O3" s="171"/>
      <c r="P3" s="171"/>
      <c r="Q3" s="171"/>
      <c r="R3" s="171"/>
      <c r="S3" s="171"/>
      <c r="T3" s="171"/>
      <c r="U3" s="171"/>
      <c r="V3" s="171"/>
      <c r="W3" s="171"/>
      <c r="X3" s="171"/>
    </row>
    <row r="4" spans="1:24" ht="14.5" customHeight="1" x14ac:dyDescent="0.35">
      <c r="A4" s="171"/>
      <c r="B4" s="171"/>
      <c r="C4" s="171"/>
      <c r="D4" s="171"/>
      <c r="E4" s="171"/>
      <c r="F4" s="171"/>
      <c r="G4" s="171"/>
      <c r="H4" s="171"/>
      <c r="I4" s="171"/>
      <c r="J4" s="171"/>
      <c r="K4" s="171"/>
      <c r="L4" s="171"/>
      <c r="M4" s="171"/>
      <c r="N4" s="171"/>
      <c r="O4" s="171"/>
      <c r="P4" s="171"/>
      <c r="Q4" s="171"/>
      <c r="R4" s="171"/>
      <c r="S4" s="171"/>
      <c r="T4" s="171"/>
      <c r="U4" s="171"/>
      <c r="V4" s="171"/>
      <c r="W4" s="171"/>
      <c r="X4" s="171"/>
    </row>
    <row r="5" spans="1:24" ht="14.5" customHeight="1" x14ac:dyDescent="0.35">
      <c r="A5" s="171"/>
      <c r="B5" s="171"/>
      <c r="C5" s="171"/>
      <c r="D5" s="171"/>
      <c r="E5" s="171"/>
      <c r="F5" s="171"/>
      <c r="G5" s="171"/>
      <c r="H5" s="171"/>
      <c r="I5" s="171"/>
      <c r="J5" s="171"/>
      <c r="K5" s="171"/>
      <c r="L5" s="171"/>
      <c r="M5" s="171"/>
      <c r="N5" s="171"/>
      <c r="O5" s="171"/>
      <c r="P5" s="171"/>
      <c r="Q5" s="171"/>
      <c r="R5" s="171"/>
      <c r="S5" s="171"/>
      <c r="T5" s="171"/>
      <c r="U5" s="171"/>
      <c r="V5" s="171"/>
      <c r="W5" s="171"/>
      <c r="X5" s="171"/>
    </row>
    <row r="6" spans="1:24" ht="14.5" customHeight="1" x14ac:dyDescent="0.35">
      <c r="A6" s="171"/>
      <c r="B6" s="171"/>
      <c r="C6" s="171"/>
      <c r="D6" s="171"/>
      <c r="E6" s="171"/>
      <c r="F6" s="171"/>
      <c r="G6" s="171"/>
      <c r="H6" s="171"/>
      <c r="I6" s="171"/>
      <c r="J6" s="171"/>
      <c r="K6" s="171"/>
      <c r="L6" s="171"/>
      <c r="M6" s="171"/>
      <c r="N6" s="171"/>
      <c r="O6" s="171"/>
      <c r="P6" s="171"/>
      <c r="Q6" s="171"/>
      <c r="R6" s="171"/>
      <c r="S6" s="171"/>
      <c r="T6" s="171"/>
      <c r="U6" s="171"/>
      <c r="V6" s="171"/>
      <c r="W6" s="171"/>
      <c r="X6" s="171"/>
    </row>
    <row r="7" spans="1:24" ht="14.5" customHeight="1" x14ac:dyDescent="0.35">
      <c r="A7" s="171"/>
      <c r="B7" s="171"/>
      <c r="C7" s="171"/>
      <c r="D7" s="171"/>
      <c r="E7" s="171"/>
      <c r="F7" s="171"/>
      <c r="G7" s="171"/>
      <c r="H7" s="171"/>
      <c r="I7" s="171"/>
      <c r="J7" s="171"/>
      <c r="K7" s="171"/>
      <c r="L7" s="171"/>
      <c r="M7" s="171"/>
      <c r="N7" s="171"/>
      <c r="O7" s="171"/>
      <c r="P7" s="171"/>
      <c r="Q7" s="171"/>
      <c r="R7" s="171"/>
      <c r="S7" s="171"/>
      <c r="T7" s="171"/>
      <c r="U7" s="171"/>
      <c r="V7" s="171"/>
      <c r="W7" s="171"/>
      <c r="X7" s="171"/>
    </row>
    <row r="8" spans="1:24" ht="14.5" customHeight="1" x14ac:dyDescent="0.35">
      <c r="A8" s="171"/>
      <c r="B8" s="171"/>
      <c r="C8" s="171"/>
      <c r="D8" s="171"/>
      <c r="E8" s="171"/>
      <c r="F8" s="171"/>
      <c r="G8" s="171"/>
      <c r="H8" s="171"/>
      <c r="I8" s="171"/>
      <c r="J8" s="171"/>
      <c r="K8" s="171"/>
      <c r="L8" s="171"/>
      <c r="M8" s="171"/>
      <c r="N8" s="171"/>
      <c r="O8" s="171"/>
      <c r="P8" s="171"/>
      <c r="Q8" s="171"/>
      <c r="R8" s="171"/>
      <c r="S8" s="171"/>
      <c r="T8" s="171"/>
      <c r="U8" s="171"/>
      <c r="V8" s="171"/>
      <c r="W8" s="171"/>
      <c r="X8" s="171"/>
    </row>
    <row r="9" spans="1:24" ht="14.5" customHeight="1" x14ac:dyDescent="0.35">
      <c r="A9" s="171"/>
      <c r="B9" s="171"/>
      <c r="C9" s="171"/>
      <c r="D9" s="171"/>
      <c r="E9" s="171"/>
      <c r="F9" s="171"/>
      <c r="G9" s="171"/>
      <c r="H9" s="171"/>
      <c r="I9" s="171"/>
      <c r="J9" s="171"/>
      <c r="K9" s="171"/>
      <c r="L9" s="171"/>
      <c r="M9" s="171"/>
      <c r="N9" s="171"/>
      <c r="O9" s="171"/>
      <c r="P9" s="171"/>
      <c r="Q9" s="171"/>
      <c r="R9" s="171"/>
      <c r="S9" s="171"/>
      <c r="T9" s="171"/>
      <c r="U9" s="171"/>
      <c r="V9" s="171"/>
      <c r="W9" s="171"/>
      <c r="X9" s="171"/>
    </row>
    <row r="10" spans="1:24" ht="14.5" customHeight="1" x14ac:dyDescent="0.35">
      <c r="A10" s="171"/>
      <c r="B10" s="171"/>
      <c r="C10" s="171"/>
      <c r="D10" s="171"/>
      <c r="E10" s="171"/>
      <c r="F10" s="171"/>
      <c r="G10" s="171"/>
      <c r="H10" s="171"/>
      <c r="I10" s="171"/>
      <c r="J10" s="171"/>
      <c r="K10" s="171"/>
      <c r="L10" s="171"/>
      <c r="M10" s="171"/>
      <c r="N10" s="171"/>
      <c r="O10" s="171"/>
      <c r="P10" s="171"/>
      <c r="Q10" s="171"/>
      <c r="R10" s="171"/>
      <c r="S10" s="171"/>
      <c r="T10" s="171"/>
      <c r="U10" s="171"/>
      <c r="V10" s="171"/>
      <c r="W10" s="171"/>
      <c r="X10" s="171"/>
    </row>
    <row r="11" spans="1:24" ht="14.5" customHeight="1" x14ac:dyDescent="0.35">
      <c r="A11" s="171"/>
      <c r="B11" s="171"/>
      <c r="C11" s="171"/>
      <c r="D11" s="171"/>
      <c r="E11" s="171"/>
      <c r="F11" s="171"/>
      <c r="G11" s="171"/>
      <c r="H11" s="171"/>
      <c r="I11" s="171"/>
      <c r="J11" s="171"/>
      <c r="K11" s="171"/>
      <c r="L11" s="171"/>
      <c r="M11" s="171"/>
      <c r="N11" s="171"/>
      <c r="O11" s="171"/>
      <c r="P11" s="171"/>
      <c r="Q11" s="171"/>
      <c r="R11" s="171"/>
      <c r="S11" s="171"/>
      <c r="T11" s="171"/>
      <c r="U11" s="171"/>
      <c r="V11" s="171"/>
      <c r="W11" s="171"/>
      <c r="X11" s="171"/>
    </row>
    <row r="12" spans="1:24" ht="14.5" customHeight="1" x14ac:dyDescent="0.35">
      <c r="A12" s="171"/>
      <c r="B12" s="171"/>
      <c r="C12" s="171"/>
      <c r="D12" s="171"/>
      <c r="E12" s="171"/>
      <c r="F12" s="171"/>
      <c r="G12" s="171"/>
      <c r="H12" s="171"/>
      <c r="I12" s="171"/>
      <c r="J12" s="171"/>
      <c r="K12" s="171"/>
      <c r="L12" s="171"/>
      <c r="M12" s="171"/>
      <c r="N12" s="171"/>
      <c r="O12" s="171"/>
      <c r="P12" s="171"/>
      <c r="Q12" s="171"/>
      <c r="R12" s="171"/>
      <c r="S12" s="171"/>
      <c r="T12" s="171"/>
      <c r="U12" s="171"/>
      <c r="V12" s="171"/>
      <c r="W12" s="171"/>
      <c r="X12" s="171"/>
    </row>
    <row r="13" spans="1:24" ht="14.5" customHeight="1" x14ac:dyDescent="0.35">
      <c r="A13" s="171"/>
      <c r="B13" s="171"/>
      <c r="C13" s="171"/>
      <c r="D13" s="171"/>
      <c r="E13" s="171"/>
      <c r="F13" s="171"/>
      <c r="G13" s="171"/>
      <c r="H13" s="171"/>
      <c r="I13" s="171"/>
      <c r="J13" s="171"/>
      <c r="K13" s="171"/>
      <c r="L13" s="171"/>
      <c r="M13" s="171"/>
      <c r="N13" s="171"/>
      <c r="O13" s="171"/>
      <c r="P13" s="171"/>
      <c r="Q13" s="171"/>
      <c r="R13" s="171"/>
      <c r="S13" s="171"/>
      <c r="T13" s="171"/>
      <c r="U13" s="171"/>
      <c r="V13" s="171"/>
      <c r="W13" s="171"/>
      <c r="X13" s="171"/>
    </row>
    <row r="14" spans="1:24" ht="14.5" customHeight="1" x14ac:dyDescent="0.35">
      <c r="A14" s="171"/>
      <c r="B14" s="171"/>
      <c r="C14" s="171"/>
      <c r="D14" s="171"/>
      <c r="E14" s="171"/>
      <c r="F14" s="171"/>
      <c r="G14" s="171"/>
      <c r="H14" s="171"/>
      <c r="I14" s="171"/>
      <c r="J14" s="171"/>
      <c r="K14" s="171"/>
      <c r="L14" s="171"/>
      <c r="M14" s="171"/>
      <c r="N14" s="171"/>
      <c r="O14" s="171"/>
      <c r="P14" s="171"/>
      <c r="Q14" s="171"/>
      <c r="R14" s="171"/>
      <c r="S14" s="171"/>
      <c r="T14" s="171"/>
      <c r="U14" s="171"/>
      <c r="V14" s="171"/>
      <c r="W14" s="171"/>
      <c r="X14" s="171"/>
    </row>
    <row r="15" spans="1:24" ht="14.5" customHeight="1" x14ac:dyDescent="0.35">
      <c r="A15" s="171"/>
      <c r="B15" s="171"/>
      <c r="C15" s="171"/>
      <c r="D15" s="171"/>
      <c r="E15" s="171"/>
      <c r="F15" s="171"/>
      <c r="G15" s="171"/>
      <c r="H15" s="171"/>
      <c r="I15" s="171"/>
      <c r="J15" s="171"/>
      <c r="K15" s="171"/>
      <c r="L15" s="171"/>
      <c r="M15" s="171"/>
      <c r="N15" s="171"/>
      <c r="O15" s="171"/>
      <c r="P15" s="171"/>
      <c r="Q15" s="171"/>
      <c r="R15" s="171"/>
      <c r="S15" s="171"/>
      <c r="T15" s="171"/>
      <c r="U15" s="171"/>
      <c r="V15" s="171"/>
      <c r="W15" s="171"/>
      <c r="X15" s="171"/>
    </row>
    <row r="16" spans="1:24" ht="14.5" customHeight="1" x14ac:dyDescent="0.35">
      <c r="A16" s="171"/>
      <c r="B16" s="171"/>
      <c r="C16" s="171"/>
      <c r="D16" s="171"/>
      <c r="E16" s="171"/>
      <c r="F16" s="171"/>
      <c r="G16" s="171"/>
      <c r="H16" s="171"/>
      <c r="I16" s="171"/>
      <c r="J16" s="171"/>
      <c r="K16" s="171"/>
      <c r="L16" s="171"/>
      <c r="M16" s="171"/>
      <c r="N16" s="171"/>
      <c r="O16" s="171"/>
      <c r="P16" s="171"/>
      <c r="Q16" s="171"/>
      <c r="R16" s="171"/>
      <c r="S16" s="171"/>
      <c r="T16" s="171"/>
      <c r="U16" s="171"/>
      <c r="V16" s="171"/>
      <c r="W16" s="171"/>
      <c r="X16" s="171"/>
    </row>
    <row r="17" spans="1:24" ht="14.5" customHeight="1" x14ac:dyDescent="0.35">
      <c r="A17" s="171"/>
      <c r="B17" s="171"/>
      <c r="C17" s="171"/>
      <c r="D17" s="171"/>
      <c r="E17" s="171"/>
      <c r="F17" s="171"/>
      <c r="G17" s="171"/>
      <c r="H17" s="171"/>
      <c r="I17" s="171"/>
      <c r="J17" s="171"/>
      <c r="K17" s="171"/>
      <c r="L17" s="171"/>
      <c r="M17" s="171"/>
      <c r="N17" s="171"/>
      <c r="O17" s="171"/>
      <c r="P17" s="171"/>
      <c r="Q17" s="171"/>
      <c r="R17" s="171"/>
      <c r="S17" s="171"/>
      <c r="T17" s="171"/>
      <c r="U17" s="171"/>
      <c r="V17" s="171"/>
      <c r="W17" s="171"/>
      <c r="X17" s="171"/>
    </row>
    <row r="18" spans="1:24" ht="14.5" customHeight="1" x14ac:dyDescent="0.35">
      <c r="A18" s="171"/>
      <c r="B18" s="171"/>
      <c r="C18" s="171"/>
      <c r="D18" s="171"/>
      <c r="E18" s="171"/>
      <c r="F18" s="171"/>
      <c r="G18" s="171"/>
      <c r="H18" s="171"/>
      <c r="I18" s="171"/>
      <c r="J18" s="171"/>
      <c r="K18" s="171"/>
      <c r="L18" s="171"/>
      <c r="M18" s="171"/>
      <c r="N18" s="171"/>
      <c r="O18" s="171"/>
      <c r="P18" s="171"/>
      <c r="Q18" s="171"/>
      <c r="R18" s="171"/>
      <c r="S18" s="171"/>
      <c r="T18" s="171"/>
      <c r="U18" s="171"/>
      <c r="V18" s="171"/>
      <c r="W18" s="171"/>
      <c r="X18" s="171"/>
    </row>
    <row r="19" spans="1:24" ht="14.5" customHeight="1" x14ac:dyDescent="0.35">
      <c r="A19" s="171"/>
      <c r="B19" s="171"/>
      <c r="C19" s="171"/>
      <c r="D19" s="171"/>
      <c r="E19" s="171"/>
      <c r="F19" s="171"/>
      <c r="G19" s="171"/>
      <c r="H19" s="171"/>
      <c r="I19" s="171"/>
      <c r="J19" s="171"/>
      <c r="K19" s="171"/>
      <c r="L19" s="171"/>
      <c r="M19" s="171"/>
      <c r="N19" s="171"/>
      <c r="O19" s="171"/>
      <c r="P19" s="171"/>
      <c r="Q19" s="171"/>
      <c r="R19" s="171"/>
      <c r="S19" s="171"/>
      <c r="T19" s="171"/>
      <c r="U19" s="171"/>
      <c r="V19" s="171"/>
      <c r="W19" s="171"/>
      <c r="X19" s="171"/>
    </row>
    <row r="20" spans="1:24" ht="14.5" customHeight="1" x14ac:dyDescent="0.35">
      <c r="A20" s="171"/>
      <c r="B20" s="171"/>
      <c r="C20" s="171"/>
      <c r="D20" s="171"/>
      <c r="E20" s="171"/>
      <c r="F20" s="171"/>
      <c r="G20" s="171"/>
      <c r="H20" s="171"/>
      <c r="I20" s="171"/>
      <c r="J20" s="171"/>
      <c r="K20" s="171"/>
      <c r="L20" s="171"/>
      <c r="M20" s="171"/>
      <c r="N20" s="171"/>
      <c r="O20" s="171"/>
      <c r="P20" s="171"/>
      <c r="Q20" s="171"/>
      <c r="R20" s="171"/>
      <c r="S20" s="171"/>
      <c r="T20" s="171"/>
      <c r="U20" s="171"/>
      <c r="V20" s="171"/>
      <c r="W20" s="171"/>
      <c r="X20" s="171"/>
    </row>
    <row r="21" spans="1:24" ht="14.5" customHeight="1" x14ac:dyDescent="0.35">
      <c r="A21" s="171"/>
      <c r="B21" s="171"/>
      <c r="C21" s="171"/>
      <c r="D21" s="171"/>
      <c r="E21" s="171"/>
      <c r="F21" s="171"/>
      <c r="G21" s="171"/>
      <c r="H21" s="171"/>
      <c r="I21" s="171"/>
      <c r="J21" s="171"/>
      <c r="K21" s="171"/>
      <c r="L21" s="171"/>
      <c r="M21" s="171"/>
      <c r="N21" s="171"/>
      <c r="O21" s="171"/>
      <c r="P21" s="171"/>
      <c r="Q21" s="171"/>
      <c r="R21" s="171"/>
      <c r="S21" s="171"/>
      <c r="T21" s="171"/>
      <c r="U21" s="171"/>
      <c r="V21" s="171"/>
      <c r="W21" s="171"/>
      <c r="X21" s="171"/>
    </row>
    <row r="22" spans="1:24" ht="14.5" customHeight="1" x14ac:dyDescent="0.35">
      <c r="A22" s="171"/>
      <c r="B22" s="171"/>
      <c r="C22" s="171"/>
      <c r="D22" s="171"/>
      <c r="E22" s="171"/>
      <c r="F22" s="171"/>
      <c r="G22" s="171"/>
      <c r="H22" s="171"/>
      <c r="I22" s="171"/>
      <c r="J22" s="171"/>
      <c r="K22" s="171"/>
      <c r="L22" s="171"/>
      <c r="M22" s="171"/>
      <c r="N22" s="171"/>
      <c r="O22" s="171"/>
      <c r="P22" s="171"/>
      <c r="Q22" s="171"/>
      <c r="R22" s="171"/>
      <c r="S22" s="171"/>
      <c r="T22" s="171"/>
      <c r="U22" s="171"/>
      <c r="V22" s="171"/>
      <c r="W22" s="171"/>
      <c r="X22" s="171"/>
    </row>
    <row r="23" spans="1:24" ht="14.5" customHeight="1" x14ac:dyDescent="0.35">
      <c r="A23" s="171"/>
      <c r="B23" s="171"/>
      <c r="C23" s="171"/>
      <c r="D23" s="171"/>
      <c r="E23" s="171"/>
      <c r="F23" s="171"/>
      <c r="G23" s="171"/>
      <c r="H23" s="171"/>
      <c r="I23" s="171"/>
      <c r="J23" s="171"/>
      <c r="K23" s="171"/>
      <c r="L23" s="171"/>
      <c r="M23" s="171"/>
      <c r="N23" s="171"/>
      <c r="O23" s="171"/>
      <c r="P23" s="171"/>
      <c r="Q23" s="171"/>
      <c r="R23" s="171"/>
      <c r="S23" s="171"/>
      <c r="T23" s="171"/>
      <c r="U23" s="171"/>
      <c r="V23" s="171"/>
      <c r="W23" s="171"/>
      <c r="X23" s="171"/>
    </row>
    <row r="24" spans="1:24" ht="14.5" customHeight="1" x14ac:dyDescent="0.35">
      <c r="A24" s="171"/>
      <c r="B24" s="171"/>
      <c r="C24" s="171"/>
      <c r="D24" s="171"/>
      <c r="E24" s="171"/>
      <c r="F24" s="171"/>
      <c r="G24" s="171"/>
      <c r="H24" s="171"/>
      <c r="I24" s="171"/>
      <c r="J24" s="171"/>
      <c r="K24" s="171"/>
      <c r="L24" s="171"/>
      <c r="M24" s="171"/>
      <c r="N24" s="171"/>
      <c r="O24" s="171"/>
      <c r="P24" s="171"/>
      <c r="Q24" s="171"/>
      <c r="R24" s="171"/>
      <c r="S24" s="171"/>
      <c r="T24" s="171"/>
      <c r="U24" s="171"/>
      <c r="V24" s="171"/>
      <c r="W24" s="171"/>
      <c r="X24" s="171"/>
    </row>
    <row r="25" spans="1:24" ht="14.5" customHeight="1" x14ac:dyDescent="0.35">
      <c r="A25" s="171"/>
      <c r="B25" s="171"/>
      <c r="C25" s="171"/>
      <c r="D25" s="171"/>
      <c r="E25" s="171"/>
      <c r="F25" s="171"/>
      <c r="G25" s="171"/>
      <c r="H25" s="171"/>
      <c r="I25" s="171"/>
      <c r="J25" s="171"/>
      <c r="K25" s="171"/>
      <c r="L25" s="171"/>
      <c r="M25" s="171"/>
      <c r="N25" s="171"/>
      <c r="O25" s="171"/>
      <c r="P25" s="171"/>
      <c r="Q25" s="171"/>
      <c r="R25" s="171"/>
      <c r="S25" s="171"/>
      <c r="T25" s="171"/>
      <c r="U25" s="171"/>
      <c r="V25" s="171"/>
      <c r="W25" s="171"/>
      <c r="X25" s="171"/>
    </row>
    <row r="26" spans="1:24" ht="14.5" customHeight="1" x14ac:dyDescent="0.35">
      <c r="A26" s="171"/>
      <c r="B26" s="171"/>
      <c r="C26" s="171"/>
      <c r="D26" s="171"/>
      <c r="E26" s="171"/>
      <c r="F26" s="171"/>
      <c r="G26" s="171"/>
      <c r="H26" s="171"/>
      <c r="I26" s="171"/>
      <c r="J26" s="171"/>
      <c r="K26" s="171"/>
      <c r="L26" s="171"/>
      <c r="M26" s="171"/>
      <c r="N26" s="171"/>
      <c r="O26" s="171"/>
      <c r="P26" s="171"/>
      <c r="Q26" s="171"/>
      <c r="R26" s="171"/>
      <c r="S26" s="171"/>
      <c r="T26" s="171"/>
      <c r="U26" s="171"/>
      <c r="V26" s="171"/>
      <c r="W26" s="171"/>
      <c r="X26" s="171"/>
    </row>
    <row r="27" spans="1:24" ht="14.5" customHeight="1" x14ac:dyDescent="0.35">
      <c r="A27" s="171"/>
      <c r="B27" s="171"/>
      <c r="C27" s="171"/>
      <c r="D27" s="171"/>
      <c r="E27" s="171"/>
      <c r="F27" s="171"/>
      <c r="G27" s="171"/>
      <c r="H27" s="171"/>
      <c r="I27" s="171"/>
      <c r="J27" s="171"/>
      <c r="K27" s="171"/>
      <c r="L27" s="171"/>
      <c r="M27" s="171"/>
      <c r="N27" s="171"/>
      <c r="O27" s="171"/>
      <c r="P27" s="171"/>
      <c r="Q27" s="171"/>
      <c r="R27" s="171"/>
      <c r="S27" s="171"/>
      <c r="T27" s="171"/>
      <c r="U27" s="171"/>
      <c r="V27" s="171"/>
      <c r="W27" s="171"/>
      <c r="X27" s="171"/>
    </row>
    <row r="28" spans="1:24" ht="14.5" customHeight="1" x14ac:dyDescent="0.35">
      <c r="A28" s="171"/>
      <c r="B28" s="171"/>
      <c r="C28" s="171"/>
      <c r="D28" s="171"/>
      <c r="E28" s="171"/>
      <c r="F28" s="171"/>
      <c r="G28" s="171"/>
      <c r="H28" s="171"/>
      <c r="I28" s="171"/>
      <c r="J28" s="171"/>
      <c r="K28" s="171"/>
      <c r="L28" s="171"/>
      <c r="M28" s="171"/>
      <c r="N28" s="171"/>
      <c r="O28" s="171"/>
      <c r="P28" s="171"/>
      <c r="Q28" s="171"/>
      <c r="R28" s="171"/>
      <c r="S28" s="171"/>
      <c r="T28" s="171"/>
      <c r="U28" s="171"/>
      <c r="V28" s="171"/>
      <c r="W28" s="171"/>
      <c r="X28" s="171"/>
    </row>
    <row r="29" spans="1:24" ht="14.5" customHeight="1" x14ac:dyDescent="0.35">
      <c r="A29" s="171"/>
      <c r="B29" s="171"/>
      <c r="C29" s="171"/>
      <c r="D29" s="171"/>
      <c r="E29" s="171"/>
      <c r="F29" s="171"/>
      <c r="G29" s="171"/>
      <c r="H29" s="171"/>
      <c r="I29" s="171"/>
      <c r="J29" s="171"/>
      <c r="K29" s="171"/>
      <c r="L29" s="171"/>
      <c r="M29" s="171"/>
      <c r="N29" s="171"/>
      <c r="O29" s="171"/>
      <c r="P29" s="171"/>
      <c r="Q29" s="171"/>
      <c r="R29" s="171"/>
      <c r="S29" s="171"/>
      <c r="T29" s="171"/>
      <c r="U29" s="171"/>
      <c r="V29" s="171"/>
      <c r="W29" s="171"/>
      <c r="X29" s="171"/>
    </row>
    <row r="30" spans="1:24" ht="14.5" customHeight="1" x14ac:dyDescent="0.35">
      <c r="A30" s="171"/>
      <c r="B30" s="171"/>
      <c r="C30" s="171"/>
      <c r="D30" s="171"/>
      <c r="E30" s="171"/>
      <c r="F30" s="171"/>
      <c r="G30" s="171"/>
      <c r="H30" s="171"/>
      <c r="I30" s="171"/>
      <c r="J30" s="171"/>
      <c r="K30" s="171"/>
      <c r="L30" s="171"/>
      <c r="M30" s="171"/>
      <c r="N30" s="171"/>
      <c r="O30" s="171"/>
      <c r="P30" s="171"/>
      <c r="Q30" s="171"/>
      <c r="R30" s="171"/>
      <c r="S30" s="171"/>
      <c r="T30" s="171"/>
      <c r="U30" s="171"/>
      <c r="V30" s="171"/>
      <c r="W30" s="171"/>
      <c r="X30" s="171"/>
    </row>
    <row r="31" spans="1:24" ht="14.5" customHeight="1" x14ac:dyDescent="0.35">
      <c r="A31" s="171"/>
      <c r="B31" s="171"/>
      <c r="C31" s="171"/>
      <c r="D31" s="171"/>
      <c r="E31" s="171"/>
      <c r="F31" s="171"/>
      <c r="G31" s="171"/>
      <c r="H31" s="171"/>
      <c r="I31" s="171"/>
      <c r="J31" s="171"/>
      <c r="K31" s="171"/>
      <c r="L31" s="171"/>
      <c r="M31" s="171"/>
      <c r="N31" s="171"/>
      <c r="O31" s="171"/>
      <c r="P31" s="171"/>
      <c r="Q31" s="171"/>
      <c r="R31" s="171"/>
      <c r="S31" s="171"/>
      <c r="T31" s="171"/>
      <c r="U31" s="171"/>
      <c r="V31" s="171"/>
      <c r="W31" s="171"/>
      <c r="X31" s="171"/>
    </row>
    <row r="32" spans="1:24" ht="14.5" customHeight="1" x14ac:dyDescent="0.35">
      <c r="A32" s="171"/>
      <c r="B32" s="171"/>
      <c r="C32" s="171"/>
      <c r="D32" s="171"/>
      <c r="E32" s="171"/>
      <c r="F32" s="171"/>
      <c r="G32" s="171"/>
      <c r="H32" s="171"/>
      <c r="I32" s="171"/>
      <c r="J32" s="171"/>
      <c r="K32" s="171"/>
      <c r="L32" s="171"/>
      <c r="M32" s="171"/>
      <c r="N32" s="171"/>
      <c r="O32" s="171"/>
      <c r="P32" s="171"/>
      <c r="Q32" s="171"/>
      <c r="R32" s="171"/>
      <c r="S32" s="171"/>
      <c r="T32" s="171"/>
      <c r="U32" s="171"/>
      <c r="V32" s="171"/>
      <c r="W32" s="171"/>
      <c r="X32" s="171"/>
    </row>
    <row r="33" spans="1:24" ht="14.5" customHeight="1" x14ac:dyDescent="0.35">
      <c r="A33" s="171"/>
      <c r="B33" s="171"/>
      <c r="C33" s="171"/>
      <c r="D33" s="171"/>
      <c r="E33" s="171"/>
      <c r="F33" s="171"/>
      <c r="G33" s="171"/>
      <c r="H33" s="171"/>
      <c r="I33" s="171"/>
      <c r="J33" s="171"/>
      <c r="K33" s="171"/>
      <c r="L33" s="171"/>
      <c r="M33" s="171"/>
      <c r="N33" s="171"/>
      <c r="O33" s="171"/>
      <c r="P33" s="171"/>
      <c r="Q33" s="171"/>
      <c r="R33" s="171"/>
      <c r="S33" s="171"/>
      <c r="T33" s="171"/>
      <c r="U33" s="171"/>
      <c r="V33" s="171"/>
      <c r="W33" s="171"/>
      <c r="X33" s="171"/>
    </row>
    <row r="34" spans="1:24" ht="14.5" customHeight="1" x14ac:dyDescent="0.35">
      <c r="A34" s="171"/>
      <c r="B34" s="171"/>
      <c r="C34" s="171"/>
      <c r="D34" s="171"/>
      <c r="E34" s="171"/>
      <c r="F34" s="171"/>
      <c r="G34" s="171"/>
      <c r="H34" s="171"/>
      <c r="I34" s="171"/>
      <c r="J34" s="171"/>
      <c r="K34" s="171"/>
      <c r="L34" s="171"/>
      <c r="M34" s="171"/>
      <c r="N34" s="171"/>
      <c r="O34" s="171"/>
      <c r="P34" s="171"/>
      <c r="Q34" s="171"/>
      <c r="R34" s="171"/>
      <c r="S34" s="171"/>
      <c r="T34" s="171"/>
      <c r="U34" s="171"/>
      <c r="V34" s="171"/>
      <c r="W34" s="171"/>
      <c r="X34" s="171"/>
    </row>
  </sheetData>
  <mergeCells count="1">
    <mergeCell ref="A1:X34"/>
  </mergeCells>
  <pageMargins left="0.65" right="0.51666666666666672" top="1.0333333333333334" bottom="0.75" header="0.3" footer="0.3"/>
  <pageSetup paperSize="9" scale="62" orientation="landscape" r:id="rId1"/>
  <headerFooter>
    <oddHeader>&amp;L&amp;G&amp;C&amp;"-,Bold"&amp;14Hampshire English Team
Key Perfomance Indicator Tracking Spreadsheets
&amp;R&amp;"Arial,Regular"&amp;10Version 1: July 2015</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topLeftCell="C1" zoomScale="70" zoomScaleNormal="70" zoomScaleSheetLayoutView="30" zoomScalePageLayoutView="70" workbookViewId="0">
      <selection activeCell="T11" sqref="T11:T45"/>
    </sheetView>
  </sheetViews>
  <sheetFormatPr defaultColWidth="8.81640625" defaultRowHeight="14.5" x14ac:dyDescent="0.35"/>
  <cols>
    <col min="1" max="1" width="12.7265625" style="2" customWidth="1"/>
    <col min="2" max="2" width="18.7265625" style="2" customWidth="1"/>
    <col min="3" max="3" width="22.1796875" style="2" customWidth="1"/>
    <col min="4" max="4" width="17.453125" style="2" customWidth="1"/>
    <col min="5" max="5" width="12.453125" style="2" customWidth="1"/>
    <col min="6" max="6" width="12.7265625" style="2" customWidth="1"/>
    <col min="7" max="7" width="13" style="2" customWidth="1"/>
    <col min="8" max="8" width="10.81640625" style="2" customWidth="1"/>
    <col min="9" max="9" width="11.7265625" style="2" customWidth="1"/>
    <col min="10" max="10" width="10.7265625" style="2" customWidth="1"/>
    <col min="11" max="11" width="18.1796875" style="2" customWidth="1"/>
    <col min="12" max="12" width="15" style="2" customWidth="1"/>
    <col min="13" max="13" width="17.26953125" style="2" customWidth="1"/>
    <col min="14" max="14" width="15" style="2" customWidth="1"/>
    <col min="15" max="15" width="7.453125" style="1" customWidth="1"/>
    <col min="16" max="19" width="7.453125" style="2" customWidth="1"/>
    <col min="20" max="16384" width="8.81640625" style="2"/>
  </cols>
  <sheetData>
    <row r="1" spans="1:20" ht="15" customHeight="1" thickBot="1" x14ac:dyDescent="0.4">
      <c r="A1" s="172" t="s">
        <v>29</v>
      </c>
      <c r="B1" s="174"/>
      <c r="C1" s="192" t="s">
        <v>67</v>
      </c>
      <c r="D1" s="239" t="s">
        <v>19</v>
      </c>
      <c r="E1" s="241" t="s">
        <v>8</v>
      </c>
      <c r="F1" s="242"/>
      <c r="G1" s="242"/>
      <c r="H1" s="242"/>
      <c r="I1" s="242"/>
      <c r="J1" s="243"/>
      <c r="K1" s="239" t="s">
        <v>20</v>
      </c>
      <c r="L1" s="239" t="s">
        <v>21</v>
      </c>
      <c r="M1" s="192" t="s">
        <v>17</v>
      </c>
      <c r="N1" s="193"/>
    </row>
    <row r="2" spans="1:20" ht="29.5" thickBot="1" x14ac:dyDescent="0.4">
      <c r="A2" s="237"/>
      <c r="B2" s="238"/>
      <c r="C2" s="175"/>
      <c r="D2" s="309"/>
      <c r="E2" s="22" t="s">
        <v>5</v>
      </c>
      <c r="F2" s="405" t="s">
        <v>7</v>
      </c>
      <c r="G2" s="406"/>
      <c r="H2" s="23" t="s">
        <v>6</v>
      </c>
      <c r="I2" s="196" t="s">
        <v>9</v>
      </c>
      <c r="J2" s="197"/>
      <c r="K2" s="240"/>
      <c r="L2" s="240"/>
      <c r="M2" s="344"/>
      <c r="N2" s="345"/>
    </row>
    <row r="3" spans="1:20" ht="18" customHeight="1" x14ac:dyDescent="0.35">
      <c r="A3" s="252" t="s">
        <v>24</v>
      </c>
      <c r="B3" s="253"/>
      <c r="C3" s="297" t="s">
        <v>170</v>
      </c>
      <c r="D3" s="297" t="s">
        <v>171</v>
      </c>
      <c r="E3" s="332" t="s">
        <v>172</v>
      </c>
      <c r="F3" s="297" t="s">
        <v>173</v>
      </c>
      <c r="G3" s="284" t="s">
        <v>174</v>
      </c>
      <c r="H3" s="401" t="s">
        <v>175</v>
      </c>
      <c r="I3" s="262" t="s">
        <v>176</v>
      </c>
      <c r="J3" s="401" t="s">
        <v>177</v>
      </c>
      <c r="K3" s="398" t="s">
        <v>178</v>
      </c>
      <c r="L3" s="403" t="s">
        <v>179</v>
      </c>
      <c r="M3" s="297" t="s">
        <v>25</v>
      </c>
      <c r="N3" s="284" t="s">
        <v>27</v>
      </c>
      <c r="O3" s="293" t="s">
        <v>63</v>
      </c>
      <c r="P3" s="207" t="s">
        <v>55</v>
      </c>
      <c r="Q3" s="233" t="s">
        <v>56</v>
      </c>
      <c r="R3" s="205" t="s">
        <v>59</v>
      </c>
      <c r="S3" s="235" t="s">
        <v>65</v>
      </c>
      <c r="T3" s="228" t="s">
        <v>66</v>
      </c>
    </row>
    <row r="4" spans="1:20" ht="15.75" customHeight="1" x14ac:dyDescent="0.35">
      <c r="A4" s="254"/>
      <c r="B4" s="255"/>
      <c r="C4" s="399"/>
      <c r="D4" s="399"/>
      <c r="E4" s="397"/>
      <c r="F4" s="298"/>
      <c r="G4" s="285"/>
      <c r="H4" s="402"/>
      <c r="I4" s="263"/>
      <c r="J4" s="402"/>
      <c r="K4" s="190"/>
      <c r="L4" s="404"/>
      <c r="M4" s="298"/>
      <c r="N4" s="285"/>
      <c r="O4" s="294"/>
      <c r="P4" s="208"/>
      <c r="Q4" s="234"/>
      <c r="R4" s="206"/>
      <c r="S4" s="236"/>
      <c r="T4" s="229"/>
    </row>
    <row r="5" spans="1:20" ht="15" customHeight="1" x14ac:dyDescent="0.35">
      <c r="A5" s="223" t="s">
        <v>11</v>
      </c>
      <c r="B5" s="216"/>
      <c r="C5" s="399"/>
      <c r="D5" s="399"/>
      <c r="E5" s="397"/>
      <c r="F5" s="298"/>
      <c r="G5" s="285"/>
      <c r="H5" s="402"/>
      <c r="I5" s="263"/>
      <c r="J5" s="402"/>
      <c r="K5" s="190"/>
      <c r="L5" s="404"/>
      <c r="M5" s="298"/>
      <c r="N5" s="285"/>
      <c r="O5" s="294"/>
      <c r="P5" s="208"/>
      <c r="Q5" s="234"/>
      <c r="R5" s="206"/>
      <c r="S5" s="236"/>
      <c r="T5" s="229"/>
    </row>
    <row r="6" spans="1:20" ht="18" customHeight="1" x14ac:dyDescent="0.35">
      <c r="A6" s="223"/>
      <c r="B6" s="216"/>
      <c r="C6" s="399"/>
      <c r="D6" s="399"/>
      <c r="E6" s="397"/>
      <c r="F6" s="298"/>
      <c r="G6" s="285"/>
      <c r="H6" s="402"/>
      <c r="I6" s="263"/>
      <c r="J6" s="402"/>
      <c r="K6" s="190"/>
      <c r="L6" s="404"/>
      <c r="M6" s="298"/>
      <c r="N6" s="285"/>
      <c r="O6" s="294"/>
      <c r="P6" s="208"/>
      <c r="Q6" s="234"/>
      <c r="R6" s="206"/>
      <c r="S6" s="236"/>
      <c r="T6" s="229"/>
    </row>
    <row r="7" spans="1:20" ht="18" customHeight="1" x14ac:dyDescent="0.35">
      <c r="A7" s="221" t="s">
        <v>12</v>
      </c>
      <c r="B7" s="222">
        <v>4</v>
      </c>
      <c r="C7" s="399"/>
      <c r="D7" s="399"/>
      <c r="E7" s="397"/>
      <c r="F7" s="298"/>
      <c r="G7" s="285"/>
      <c r="H7" s="402"/>
      <c r="I7" s="263"/>
      <c r="J7" s="402"/>
      <c r="K7" s="190"/>
      <c r="L7" s="404"/>
      <c r="M7" s="298"/>
      <c r="N7" s="285"/>
      <c r="O7" s="294"/>
      <c r="P7" s="208"/>
      <c r="Q7" s="234"/>
      <c r="R7" s="206"/>
      <c r="S7" s="236"/>
      <c r="T7" s="229"/>
    </row>
    <row r="8" spans="1:20" ht="18" customHeight="1" x14ac:dyDescent="0.35">
      <c r="A8" s="221"/>
      <c r="B8" s="222"/>
      <c r="C8" s="399"/>
      <c r="D8" s="399"/>
      <c r="E8" s="397"/>
      <c r="F8" s="298"/>
      <c r="G8" s="285"/>
      <c r="H8" s="402"/>
      <c r="I8" s="263"/>
      <c r="J8" s="402"/>
      <c r="K8" s="190"/>
      <c r="L8" s="404"/>
      <c r="M8" s="298"/>
      <c r="N8" s="285"/>
      <c r="O8" s="294"/>
      <c r="P8" s="208"/>
      <c r="Q8" s="234"/>
      <c r="R8" s="206"/>
      <c r="S8" s="236"/>
      <c r="T8" s="229"/>
    </row>
    <row r="9" spans="1:20" ht="18" customHeight="1" x14ac:dyDescent="0.35">
      <c r="A9" s="221"/>
      <c r="B9" s="222"/>
      <c r="C9" s="399"/>
      <c r="D9" s="399"/>
      <c r="E9" s="397"/>
      <c r="F9" s="298"/>
      <c r="G9" s="285"/>
      <c r="H9" s="402"/>
      <c r="I9" s="263"/>
      <c r="J9" s="402"/>
      <c r="K9" s="190"/>
      <c r="L9" s="404"/>
      <c r="M9" s="298"/>
      <c r="N9" s="285"/>
      <c r="O9" s="294"/>
      <c r="P9" s="208"/>
      <c r="Q9" s="234"/>
      <c r="R9" s="206"/>
      <c r="S9" s="236"/>
      <c r="T9" s="229"/>
    </row>
    <row r="10" spans="1:20" ht="26.5" customHeight="1" thickBot="1" x14ac:dyDescent="0.4">
      <c r="A10" s="250" t="s">
        <v>0</v>
      </c>
      <c r="B10" s="251"/>
      <c r="C10" s="400"/>
      <c r="D10" s="400"/>
      <c r="E10" s="397"/>
      <c r="F10" s="320"/>
      <c r="G10" s="319"/>
      <c r="H10" s="402"/>
      <c r="I10" s="263"/>
      <c r="J10" s="402"/>
      <c r="K10" s="190"/>
      <c r="L10" s="404"/>
      <c r="M10" s="320"/>
      <c r="N10" s="319"/>
      <c r="O10" s="294"/>
      <c r="P10" s="208"/>
      <c r="Q10" s="234"/>
      <c r="R10" s="206"/>
      <c r="S10" s="236"/>
      <c r="T10" s="230"/>
    </row>
    <row r="11" spans="1:20" ht="19" thickBot="1" x14ac:dyDescent="0.5">
      <c r="A11" s="3"/>
      <c r="B11" s="143"/>
      <c r="C11" s="131" t="s">
        <v>76</v>
      </c>
      <c r="D11" s="141" t="s">
        <v>76</v>
      </c>
      <c r="E11" s="141" t="s">
        <v>76</v>
      </c>
      <c r="F11" s="141" t="s">
        <v>76</v>
      </c>
      <c r="G11" s="141" t="s">
        <v>76</v>
      </c>
      <c r="H11" s="141" t="s">
        <v>76</v>
      </c>
      <c r="I11" s="141" t="s">
        <v>76</v>
      </c>
      <c r="J11" s="141" t="s">
        <v>76</v>
      </c>
      <c r="K11" s="141" t="s">
        <v>76</v>
      </c>
      <c r="L11" s="141" t="s">
        <v>76</v>
      </c>
      <c r="M11" s="141" t="s">
        <v>76</v>
      </c>
      <c r="N11" s="141" t="s">
        <v>76</v>
      </c>
      <c r="O11" s="59">
        <f>COUNTIF(C11:N11,"N")</f>
        <v>0</v>
      </c>
      <c r="P11" s="58">
        <f>COUNTIF(C11:N11,"C")</f>
        <v>0</v>
      </c>
      <c r="Q11" s="58">
        <f>COUNTIF(C11:N11,"Y")</f>
        <v>12</v>
      </c>
      <c r="R11" s="59">
        <f>COUNTIF(C11:N11,"B")</f>
        <v>0</v>
      </c>
      <c r="S11" s="73">
        <f>SUM(P11:R11)</f>
        <v>12</v>
      </c>
      <c r="T11" s="52">
        <f>S11/12</f>
        <v>1</v>
      </c>
    </row>
    <row r="12" spans="1:20" ht="19" thickBot="1" x14ac:dyDescent="0.5">
      <c r="A12" s="4"/>
      <c r="B12" s="144"/>
      <c r="C12" s="131" t="s">
        <v>77</v>
      </c>
      <c r="D12" s="141" t="s">
        <v>77</v>
      </c>
      <c r="E12" s="141" t="s">
        <v>77</v>
      </c>
      <c r="F12" s="141" t="s">
        <v>77</v>
      </c>
      <c r="G12" s="141" t="s">
        <v>77</v>
      </c>
      <c r="H12" s="141" t="s">
        <v>77</v>
      </c>
      <c r="I12" s="141" t="s">
        <v>77</v>
      </c>
      <c r="J12" s="141" t="s">
        <v>77</v>
      </c>
      <c r="K12" s="141" t="s">
        <v>77</v>
      </c>
      <c r="L12" s="141" t="s">
        <v>77</v>
      </c>
      <c r="M12" s="141" t="s">
        <v>77</v>
      </c>
      <c r="N12" s="141" t="s">
        <v>77</v>
      </c>
      <c r="O12" s="59">
        <f t="shared" ref="O12:O45" si="0">COUNTIF(C12:N12,"N")</f>
        <v>12</v>
      </c>
      <c r="P12" s="58">
        <f t="shared" ref="P12:P45" si="1">COUNTIF(C12:N12,"C")</f>
        <v>0</v>
      </c>
      <c r="Q12" s="58">
        <f t="shared" ref="Q12:Q45" si="2">COUNTIF(C12:N12,"Y")</f>
        <v>0</v>
      </c>
      <c r="R12" s="59">
        <f t="shared" ref="R12:R45" si="3">COUNTIF(C12:N12,"B")</f>
        <v>0</v>
      </c>
      <c r="S12" s="74">
        <f t="shared" ref="S12:S45" si="4">SUM(P12:R12)</f>
        <v>0</v>
      </c>
      <c r="T12" s="52">
        <f t="shared" ref="T12:T45" si="5">S12/12</f>
        <v>0</v>
      </c>
    </row>
    <row r="13" spans="1:20" ht="19" thickBot="1" x14ac:dyDescent="0.5">
      <c r="A13" s="4"/>
      <c r="B13" s="144"/>
      <c r="C13" s="131" t="s">
        <v>78</v>
      </c>
      <c r="D13" s="141" t="s">
        <v>78</v>
      </c>
      <c r="E13" s="141" t="s">
        <v>78</v>
      </c>
      <c r="F13" s="141" t="s">
        <v>78</v>
      </c>
      <c r="G13" s="141" t="s">
        <v>78</v>
      </c>
      <c r="H13" s="141" t="s">
        <v>78</v>
      </c>
      <c r="I13" s="141" t="s">
        <v>78</v>
      </c>
      <c r="J13" s="141" t="s">
        <v>78</v>
      </c>
      <c r="K13" s="141" t="s">
        <v>78</v>
      </c>
      <c r="L13" s="141" t="s">
        <v>78</v>
      </c>
      <c r="M13" s="141" t="s">
        <v>78</v>
      </c>
      <c r="N13" s="141" t="s">
        <v>78</v>
      </c>
      <c r="O13" s="59">
        <f t="shared" si="0"/>
        <v>0</v>
      </c>
      <c r="P13" s="58">
        <f t="shared" si="1"/>
        <v>12</v>
      </c>
      <c r="Q13" s="58">
        <f t="shared" si="2"/>
        <v>0</v>
      </c>
      <c r="R13" s="59">
        <f t="shared" si="3"/>
        <v>0</v>
      </c>
      <c r="S13" s="74">
        <f t="shared" si="4"/>
        <v>12</v>
      </c>
      <c r="T13" s="52">
        <f t="shared" si="5"/>
        <v>1</v>
      </c>
    </row>
    <row r="14" spans="1:20" ht="19" thickBot="1" x14ac:dyDescent="0.5">
      <c r="A14" s="4"/>
      <c r="B14" s="144"/>
      <c r="C14" s="131" t="s">
        <v>80</v>
      </c>
      <c r="D14" s="141" t="s">
        <v>80</v>
      </c>
      <c r="E14" s="141" t="s">
        <v>80</v>
      </c>
      <c r="F14" s="141" t="s">
        <v>80</v>
      </c>
      <c r="G14" s="141" t="s">
        <v>80</v>
      </c>
      <c r="H14" s="141" t="s">
        <v>80</v>
      </c>
      <c r="I14" s="141" t="s">
        <v>80</v>
      </c>
      <c r="J14" s="141" t="s">
        <v>80</v>
      </c>
      <c r="K14" s="141" t="s">
        <v>80</v>
      </c>
      <c r="L14" s="141" t="s">
        <v>80</v>
      </c>
      <c r="M14" s="141" t="s">
        <v>80</v>
      </c>
      <c r="N14" s="141" t="s">
        <v>80</v>
      </c>
      <c r="O14" s="59">
        <f t="shared" si="0"/>
        <v>0</v>
      </c>
      <c r="P14" s="58">
        <f t="shared" si="1"/>
        <v>0</v>
      </c>
      <c r="Q14" s="58">
        <f t="shared" si="2"/>
        <v>0</v>
      </c>
      <c r="R14" s="59">
        <f t="shared" si="3"/>
        <v>12</v>
      </c>
      <c r="S14" s="74">
        <f t="shared" si="4"/>
        <v>12</v>
      </c>
      <c r="T14" s="52">
        <f t="shared" si="5"/>
        <v>1</v>
      </c>
    </row>
    <row r="15" spans="1:20" ht="19" thickBot="1" x14ac:dyDescent="0.5">
      <c r="A15" s="4"/>
      <c r="B15" s="144"/>
      <c r="C15" s="131"/>
      <c r="D15" s="99"/>
      <c r="E15" s="99"/>
      <c r="F15" s="142"/>
      <c r="G15" s="111"/>
      <c r="H15" s="99"/>
      <c r="I15" s="99"/>
      <c r="J15" s="99"/>
      <c r="K15" s="99"/>
      <c r="L15" s="99"/>
      <c r="M15" s="142"/>
      <c r="N15" s="111"/>
      <c r="O15" s="59">
        <f t="shared" si="0"/>
        <v>0</v>
      </c>
      <c r="P15" s="58">
        <f t="shared" si="1"/>
        <v>0</v>
      </c>
      <c r="Q15" s="58">
        <f t="shared" si="2"/>
        <v>0</v>
      </c>
      <c r="R15" s="59">
        <f t="shared" si="3"/>
        <v>0</v>
      </c>
      <c r="S15" s="74">
        <f t="shared" si="4"/>
        <v>0</v>
      </c>
      <c r="T15" s="52">
        <f t="shared" si="5"/>
        <v>0</v>
      </c>
    </row>
    <row r="16" spans="1:20" ht="19" thickBot="1" x14ac:dyDescent="0.5">
      <c r="A16" s="4"/>
      <c r="B16" s="144"/>
      <c r="C16" s="131"/>
      <c r="D16" s="35"/>
      <c r="E16" s="35"/>
      <c r="F16" s="11"/>
      <c r="G16" s="12"/>
      <c r="H16" s="35"/>
      <c r="I16" s="35"/>
      <c r="J16" s="35"/>
      <c r="K16" s="35"/>
      <c r="L16" s="35"/>
      <c r="M16" s="11"/>
      <c r="N16" s="12"/>
      <c r="O16" s="59">
        <f t="shared" si="0"/>
        <v>0</v>
      </c>
      <c r="P16" s="58">
        <f t="shared" si="1"/>
        <v>0</v>
      </c>
      <c r="Q16" s="58">
        <f t="shared" si="2"/>
        <v>0</v>
      </c>
      <c r="R16" s="59">
        <f t="shared" si="3"/>
        <v>0</v>
      </c>
      <c r="S16" s="74">
        <f t="shared" si="4"/>
        <v>0</v>
      </c>
      <c r="T16" s="52">
        <f t="shared" si="5"/>
        <v>0</v>
      </c>
    </row>
    <row r="17" spans="1:20" ht="19" thickBot="1" x14ac:dyDescent="0.5">
      <c r="A17" s="4"/>
      <c r="B17" s="144"/>
      <c r="C17" s="131"/>
      <c r="D17" s="35"/>
      <c r="E17" s="35"/>
      <c r="F17" s="11"/>
      <c r="G17" s="12"/>
      <c r="H17" s="35"/>
      <c r="I17" s="35"/>
      <c r="J17" s="35"/>
      <c r="K17" s="35"/>
      <c r="L17" s="35"/>
      <c r="M17" s="11"/>
      <c r="N17" s="12"/>
      <c r="O17" s="59">
        <f t="shared" si="0"/>
        <v>0</v>
      </c>
      <c r="P17" s="58">
        <f t="shared" si="1"/>
        <v>0</v>
      </c>
      <c r="Q17" s="58">
        <f t="shared" si="2"/>
        <v>0</v>
      </c>
      <c r="R17" s="59">
        <f t="shared" si="3"/>
        <v>0</v>
      </c>
      <c r="S17" s="74">
        <f t="shared" si="4"/>
        <v>0</v>
      </c>
      <c r="T17" s="52">
        <f t="shared" si="5"/>
        <v>0</v>
      </c>
    </row>
    <row r="18" spans="1:20" ht="19" thickBot="1" x14ac:dyDescent="0.5">
      <c r="A18" s="4"/>
      <c r="B18" s="144"/>
      <c r="C18" s="131"/>
      <c r="D18" s="35"/>
      <c r="E18" s="35"/>
      <c r="F18" s="11"/>
      <c r="G18" s="12"/>
      <c r="H18" s="35"/>
      <c r="I18" s="35"/>
      <c r="J18" s="35"/>
      <c r="K18" s="35"/>
      <c r="L18" s="35"/>
      <c r="M18" s="11"/>
      <c r="N18" s="12"/>
      <c r="O18" s="59">
        <f t="shared" si="0"/>
        <v>0</v>
      </c>
      <c r="P18" s="58">
        <f t="shared" si="1"/>
        <v>0</v>
      </c>
      <c r="Q18" s="58">
        <f t="shared" si="2"/>
        <v>0</v>
      </c>
      <c r="R18" s="59">
        <f t="shared" si="3"/>
        <v>0</v>
      </c>
      <c r="S18" s="74">
        <f t="shared" si="4"/>
        <v>0</v>
      </c>
      <c r="T18" s="52">
        <f t="shared" si="5"/>
        <v>0</v>
      </c>
    </row>
    <row r="19" spans="1:20" ht="19" thickBot="1" x14ac:dyDescent="0.5">
      <c r="A19" s="4"/>
      <c r="B19" s="144"/>
      <c r="C19" s="131"/>
      <c r="D19" s="35"/>
      <c r="E19" s="35"/>
      <c r="F19" s="11"/>
      <c r="G19" s="12"/>
      <c r="H19" s="35"/>
      <c r="I19" s="35"/>
      <c r="J19" s="35"/>
      <c r="K19" s="35"/>
      <c r="L19" s="35"/>
      <c r="M19" s="11"/>
      <c r="N19" s="12"/>
      <c r="O19" s="59">
        <f t="shared" si="0"/>
        <v>0</v>
      </c>
      <c r="P19" s="58">
        <f t="shared" si="1"/>
        <v>0</v>
      </c>
      <c r="Q19" s="58">
        <f t="shared" si="2"/>
        <v>0</v>
      </c>
      <c r="R19" s="59">
        <f t="shared" si="3"/>
        <v>0</v>
      </c>
      <c r="S19" s="74">
        <f t="shared" si="4"/>
        <v>0</v>
      </c>
      <c r="T19" s="52">
        <f t="shared" si="5"/>
        <v>0</v>
      </c>
    </row>
    <row r="20" spans="1:20" ht="19" thickBot="1" x14ac:dyDescent="0.5">
      <c r="A20" s="4"/>
      <c r="B20" s="144"/>
      <c r="C20" s="131"/>
      <c r="D20" s="35"/>
      <c r="E20" s="35"/>
      <c r="F20" s="11"/>
      <c r="G20" s="12"/>
      <c r="H20" s="35"/>
      <c r="I20" s="35"/>
      <c r="J20" s="35"/>
      <c r="K20" s="35"/>
      <c r="L20" s="35"/>
      <c r="M20" s="11"/>
      <c r="N20" s="12"/>
      <c r="O20" s="59">
        <f t="shared" si="0"/>
        <v>0</v>
      </c>
      <c r="P20" s="58">
        <f t="shared" si="1"/>
        <v>0</v>
      </c>
      <c r="Q20" s="58">
        <f t="shared" si="2"/>
        <v>0</v>
      </c>
      <c r="R20" s="59">
        <f t="shared" si="3"/>
        <v>0</v>
      </c>
      <c r="S20" s="74">
        <f t="shared" si="4"/>
        <v>0</v>
      </c>
      <c r="T20" s="52">
        <f t="shared" si="5"/>
        <v>0</v>
      </c>
    </row>
    <row r="21" spans="1:20" ht="19" thickBot="1" x14ac:dyDescent="0.5">
      <c r="A21" s="4"/>
      <c r="B21" s="144"/>
      <c r="C21" s="131"/>
      <c r="D21" s="35"/>
      <c r="E21" s="35"/>
      <c r="F21" s="11"/>
      <c r="G21" s="12"/>
      <c r="H21" s="35"/>
      <c r="I21" s="35"/>
      <c r="J21" s="35"/>
      <c r="K21" s="35"/>
      <c r="L21" s="35"/>
      <c r="M21" s="11"/>
      <c r="N21" s="12"/>
      <c r="O21" s="59">
        <f t="shared" si="0"/>
        <v>0</v>
      </c>
      <c r="P21" s="58">
        <f t="shared" si="1"/>
        <v>0</v>
      </c>
      <c r="Q21" s="58">
        <f t="shared" si="2"/>
        <v>0</v>
      </c>
      <c r="R21" s="59">
        <f t="shared" si="3"/>
        <v>0</v>
      </c>
      <c r="S21" s="74">
        <f t="shared" si="4"/>
        <v>0</v>
      </c>
      <c r="T21" s="52">
        <f t="shared" si="5"/>
        <v>0</v>
      </c>
    </row>
    <row r="22" spans="1:20" ht="19" thickBot="1" x14ac:dyDescent="0.5">
      <c r="A22" s="4"/>
      <c r="B22" s="144"/>
      <c r="C22" s="131"/>
      <c r="D22" s="35"/>
      <c r="E22" s="35"/>
      <c r="F22" s="11"/>
      <c r="G22" s="12"/>
      <c r="H22" s="35"/>
      <c r="I22" s="35"/>
      <c r="J22" s="35"/>
      <c r="K22" s="35"/>
      <c r="L22" s="35"/>
      <c r="M22" s="11"/>
      <c r="N22" s="12"/>
      <c r="O22" s="59">
        <f t="shared" si="0"/>
        <v>0</v>
      </c>
      <c r="P22" s="58">
        <f t="shared" si="1"/>
        <v>0</v>
      </c>
      <c r="Q22" s="58">
        <f t="shared" si="2"/>
        <v>0</v>
      </c>
      <c r="R22" s="59">
        <f t="shared" si="3"/>
        <v>0</v>
      </c>
      <c r="S22" s="74">
        <f t="shared" si="4"/>
        <v>0</v>
      </c>
      <c r="T22" s="52">
        <f t="shared" si="5"/>
        <v>0</v>
      </c>
    </row>
    <row r="23" spans="1:20" ht="19" thickBot="1" x14ac:dyDescent="0.5">
      <c r="A23" s="4"/>
      <c r="B23" s="144"/>
      <c r="C23" s="131"/>
      <c r="D23" s="35"/>
      <c r="E23" s="35"/>
      <c r="F23" s="11"/>
      <c r="G23" s="12"/>
      <c r="H23" s="35"/>
      <c r="I23" s="35"/>
      <c r="J23" s="35"/>
      <c r="K23" s="35"/>
      <c r="L23" s="35"/>
      <c r="M23" s="11"/>
      <c r="N23" s="12"/>
      <c r="O23" s="59">
        <f t="shared" si="0"/>
        <v>0</v>
      </c>
      <c r="P23" s="58">
        <f t="shared" si="1"/>
        <v>0</v>
      </c>
      <c r="Q23" s="58">
        <f t="shared" si="2"/>
        <v>0</v>
      </c>
      <c r="R23" s="59">
        <f t="shared" si="3"/>
        <v>0</v>
      </c>
      <c r="S23" s="74">
        <f t="shared" si="4"/>
        <v>0</v>
      </c>
      <c r="T23" s="52">
        <f t="shared" si="5"/>
        <v>0</v>
      </c>
    </row>
    <row r="24" spans="1:20" ht="19" thickBot="1" x14ac:dyDescent="0.5">
      <c r="A24" s="5"/>
      <c r="B24" s="144"/>
      <c r="C24" s="134"/>
      <c r="D24" s="133"/>
      <c r="E24" s="35"/>
      <c r="F24" s="11"/>
      <c r="G24" s="12"/>
      <c r="H24" s="35"/>
      <c r="I24" s="35"/>
      <c r="J24" s="35"/>
      <c r="K24" s="35"/>
      <c r="L24" s="35"/>
      <c r="M24" s="11"/>
      <c r="N24" s="12"/>
      <c r="O24" s="59">
        <f t="shared" si="0"/>
        <v>0</v>
      </c>
      <c r="P24" s="58">
        <f t="shared" si="1"/>
        <v>0</v>
      </c>
      <c r="Q24" s="58">
        <f t="shared" si="2"/>
        <v>0</v>
      </c>
      <c r="R24" s="59">
        <f t="shared" si="3"/>
        <v>0</v>
      </c>
      <c r="S24" s="74">
        <f t="shared" si="4"/>
        <v>0</v>
      </c>
      <c r="T24" s="52">
        <f t="shared" si="5"/>
        <v>0</v>
      </c>
    </row>
    <row r="25" spans="1:20" ht="19" thickBot="1" x14ac:dyDescent="0.5">
      <c r="A25" s="5"/>
      <c r="B25" s="144"/>
      <c r="C25" s="131"/>
      <c r="D25" s="35"/>
      <c r="E25" s="35"/>
      <c r="F25" s="11"/>
      <c r="G25" s="12"/>
      <c r="H25" s="35"/>
      <c r="I25" s="35"/>
      <c r="J25" s="35"/>
      <c r="K25" s="35"/>
      <c r="L25" s="35"/>
      <c r="M25" s="11"/>
      <c r="N25" s="12"/>
      <c r="O25" s="59">
        <f t="shared" si="0"/>
        <v>0</v>
      </c>
      <c r="P25" s="58">
        <f t="shared" si="1"/>
        <v>0</v>
      </c>
      <c r="Q25" s="58">
        <f t="shared" si="2"/>
        <v>0</v>
      </c>
      <c r="R25" s="59">
        <f t="shared" si="3"/>
        <v>0</v>
      </c>
      <c r="S25" s="74">
        <f t="shared" si="4"/>
        <v>0</v>
      </c>
      <c r="T25" s="52">
        <f t="shared" si="5"/>
        <v>0</v>
      </c>
    </row>
    <row r="26" spans="1:20" ht="19" thickBot="1" x14ac:dyDescent="0.5">
      <c r="A26" s="4"/>
      <c r="B26" s="144"/>
      <c r="C26" s="131"/>
      <c r="D26" s="35"/>
      <c r="E26" s="35"/>
      <c r="F26" s="11"/>
      <c r="G26" s="12"/>
      <c r="H26" s="35"/>
      <c r="I26" s="35"/>
      <c r="J26" s="35"/>
      <c r="K26" s="35"/>
      <c r="L26" s="35"/>
      <c r="M26" s="11"/>
      <c r="N26" s="12"/>
      <c r="O26" s="59">
        <f t="shared" si="0"/>
        <v>0</v>
      </c>
      <c r="P26" s="58">
        <f t="shared" si="1"/>
        <v>0</v>
      </c>
      <c r="Q26" s="58">
        <f t="shared" si="2"/>
        <v>0</v>
      </c>
      <c r="R26" s="59">
        <f t="shared" si="3"/>
        <v>0</v>
      </c>
      <c r="S26" s="74">
        <f t="shared" si="4"/>
        <v>0</v>
      </c>
      <c r="T26" s="52">
        <f t="shared" si="5"/>
        <v>0</v>
      </c>
    </row>
    <row r="27" spans="1:20" ht="19" thickBot="1" x14ac:dyDescent="0.5">
      <c r="A27" s="4"/>
      <c r="B27" s="144"/>
      <c r="C27" s="131"/>
      <c r="D27" s="35"/>
      <c r="E27" s="35"/>
      <c r="F27" s="11"/>
      <c r="G27" s="12"/>
      <c r="H27" s="35"/>
      <c r="I27" s="35"/>
      <c r="J27" s="35"/>
      <c r="K27" s="35"/>
      <c r="L27" s="35"/>
      <c r="M27" s="11"/>
      <c r="N27" s="12"/>
      <c r="O27" s="59">
        <f t="shared" si="0"/>
        <v>0</v>
      </c>
      <c r="P27" s="58">
        <f t="shared" si="1"/>
        <v>0</v>
      </c>
      <c r="Q27" s="58">
        <f t="shared" si="2"/>
        <v>0</v>
      </c>
      <c r="R27" s="59">
        <f t="shared" si="3"/>
        <v>0</v>
      </c>
      <c r="S27" s="74">
        <f t="shared" si="4"/>
        <v>0</v>
      </c>
      <c r="T27" s="52">
        <f t="shared" si="5"/>
        <v>0</v>
      </c>
    </row>
    <row r="28" spans="1:20" ht="19" thickBot="1" x14ac:dyDescent="0.5">
      <c r="A28" s="4"/>
      <c r="B28" s="144"/>
      <c r="C28" s="131"/>
      <c r="D28" s="35"/>
      <c r="E28" s="35"/>
      <c r="F28" s="11"/>
      <c r="G28" s="12"/>
      <c r="H28" s="35"/>
      <c r="I28" s="35"/>
      <c r="J28" s="35"/>
      <c r="K28" s="35"/>
      <c r="L28" s="35"/>
      <c r="M28" s="11"/>
      <c r="N28" s="12"/>
      <c r="O28" s="59">
        <f t="shared" si="0"/>
        <v>0</v>
      </c>
      <c r="P28" s="58">
        <f t="shared" si="1"/>
        <v>0</v>
      </c>
      <c r="Q28" s="58">
        <f t="shared" si="2"/>
        <v>0</v>
      </c>
      <c r="R28" s="59">
        <f t="shared" si="3"/>
        <v>0</v>
      </c>
      <c r="S28" s="74">
        <f t="shared" si="4"/>
        <v>0</v>
      </c>
      <c r="T28" s="52">
        <f t="shared" si="5"/>
        <v>0</v>
      </c>
    </row>
    <row r="29" spans="1:20" ht="19" thickBot="1" x14ac:dyDescent="0.5">
      <c r="A29" s="4"/>
      <c r="B29" s="144"/>
      <c r="C29" s="131"/>
      <c r="D29" s="35"/>
      <c r="E29" s="35"/>
      <c r="F29" s="11"/>
      <c r="G29" s="12"/>
      <c r="H29" s="35"/>
      <c r="I29" s="35"/>
      <c r="J29" s="35"/>
      <c r="K29" s="35"/>
      <c r="L29" s="35"/>
      <c r="M29" s="11"/>
      <c r="N29" s="12"/>
      <c r="O29" s="59">
        <f t="shared" si="0"/>
        <v>0</v>
      </c>
      <c r="P29" s="58">
        <f t="shared" si="1"/>
        <v>0</v>
      </c>
      <c r="Q29" s="58">
        <f t="shared" si="2"/>
        <v>0</v>
      </c>
      <c r="R29" s="59">
        <f t="shared" si="3"/>
        <v>0</v>
      </c>
      <c r="S29" s="74">
        <f t="shared" si="4"/>
        <v>0</v>
      </c>
      <c r="T29" s="52">
        <f t="shared" si="5"/>
        <v>0</v>
      </c>
    </row>
    <row r="30" spans="1:20" ht="19" thickBot="1" x14ac:dyDescent="0.5">
      <c r="A30" s="4"/>
      <c r="B30" s="144"/>
      <c r="C30" s="131"/>
      <c r="D30" s="35"/>
      <c r="E30" s="35"/>
      <c r="F30" s="11"/>
      <c r="G30" s="12"/>
      <c r="H30" s="35"/>
      <c r="I30" s="35"/>
      <c r="J30" s="35"/>
      <c r="K30" s="35"/>
      <c r="L30" s="35"/>
      <c r="M30" s="11"/>
      <c r="N30" s="12"/>
      <c r="O30" s="59">
        <f t="shared" si="0"/>
        <v>0</v>
      </c>
      <c r="P30" s="58">
        <f t="shared" si="1"/>
        <v>0</v>
      </c>
      <c r="Q30" s="58">
        <f t="shared" si="2"/>
        <v>0</v>
      </c>
      <c r="R30" s="59">
        <f t="shared" si="3"/>
        <v>0</v>
      </c>
      <c r="S30" s="74">
        <f t="shared" si="4"/>
        <v>0</v>
      </c>
      <c r="T30" s="52">
        <f t="shared" si="5"/>
        <v>0</v>
      </c>
    </row>
    <row r="31" spans="1:20" ht="16.5" customHeight="1" thickBot="1" x14ac:dyDescent="0.5">
      <c r="A31" s="4"/>
      <c r="B31" s="145"/>
      <c r="C31" s="131"/>
      <c r="D31" s="35"/>
      <c r="E31" s="35"/>
      <c r="F31" s="11"/>
      <c r="G31" s="12"/>
      <c r="H31" s="35"/>
      <c r="I31" s="35"/>
      <c r="J31" s="35"/>
      <c r="K31" s="35"/>
      <c r="L31" s="35"/>
      <c r="M31" s="11"/>
      <c r="N31" s="12"/>
      <c r="O31" s="59">
        <f t="shared" si="0"/>
        <v>0</v>
      </c>
      <c r="P31" s="58">
        <f t="shared" si="1"/>
        <v>0</v>
      </c>
      <c r="Q31" s="58">
        <f t="shared" si="2"/>
        <v>0</v>
      </c>
      <c r="R31" s="59">
        <f t="shared" si="3"/>
        <v>0</v>
      </c>
      <c r="S31" s="74">
        <f t="shared" si="4"/>
        <v>0</v>
      </c>
      <c r="T31" s="52">
        <f t="shared" si="5"/>
        <v>0</v>
      </c>
    </row>
    <row r="32" spans="1:20" ht="19" thickBot="1" x14ac:dyDescent="0.5">
      <c r="A32" s="6"/>
      <c r="B32" s="146"/>
      <c r="C32" s="131"/>
      <c r="D32" s="35"/>
      <c r="E32" s="35"/>
      <c r="F32" s="11"/>
      <c r="G32" s="12"/>
      <c r="H32" s="35"/>
      <c r="I32" s="35"/>
      <c r="J32" s="35"/>
      <c r="K32" s="35"/>
      <c r="L32" s="35"/>
      <c r="M32" s="11"/>
      <c r="N32" s="12"/>
      <c r="O32" s="59">
        <f t="shared" si="0"/>
        <v>0</v>
      </c>
      <c r="P32" s="58">
        <f t="shared" si="1"/>
        <v>0</v>
      </c>
      <c r="Q32" s="58">
        <f t="shared" si="2"/>
        <v>0</v>
      </c>
      <c r="R32" s="59">
        <f t="shared" si="3"/>
        <v>0</v>
      </c>
      <c r="S32" s="74">
        <f t="shared" si="4"/>
        <v>0</v>
      </c>
      <c r="T32" s="52">
        <f t="shared" si="5"/>
        <v>0</v>
      </c>
    </row>
    <row r="33" spans="1:20" ht="19" thickBot="1" x14ac:dyDescent="0.5">
      <c r="A33" s="6"/>
      <c r="B33" s="146"/>
      <c r="C33" s="131"/>
      <c r="D33" s="35"/>
      <c r="E33" s="35"/>
      <c r="F33" s="11"/>
      <c r="G33" s="12"/>
      <c r="H33" s="35"/>
      <c r="I33" s="35"/>
      <c r="J33" s="35"/>
      <c r="K33" s="35"/>
      <c r="L33" s="35"/>
      <c r="M33" s="11"/>
      <c r="N33" s="12"/>
      <c r="O33" s="59">
        <f t="shared" si="0"/>
        <v>0</v>
      </c>
      <c r="P33" s="58">
        <f t="shared" si="1"/>
        <v>0</v>
      </c>
      <c r="Q33" s="58">
        <f t="shared" si="2"/>
        <v>0</v>
      </c>
      <c r="R33" s="59">
        <f t="shared" si="3"/>
        <v>0</v>
      </c>
      <c r="S33" s="74">
        <f t="shared" si="4"/>
        <v>0</v>
      </c>
      <c r="T33" s="52">
        <f t="shared" si="5"/>
        <v>0</v>
      </c>
    </row>
    <row r="34" spans="1:20" ht="19" thickBot="1" x14ac:dyDescent="0.5">
      <c r="A34" s="6"/>
      <c r="B34" s="146"/>
      <c r="C34" s="131"/>
      <c r="D34" s="35"/>
      <c r="E34" s="35"/>
      <c r="F34" s="11"/>
      <c r="G34" s="12"/>
      <c r="H34" s="35"/>
      <c r="I34" s="35"/>
      <c r="J34" s="35"/>
      <c r="K34" s="35"/>
      <c r="L34" s="35"/>
      <c r="M34" s="11"/>
      <c r="N34" s="12"/>
      <c r="O34" s="59">
        <f t="shared" si="0"/>
        <v>0</v>
      </c>
      <c r="P34" s="58">
        <f t="shared" si="1"/>
        <v>0</v>
      </c>
      <c r="Q34" s="58">
        <f t="shared" si="2"/>
        <v>0</v>
      </c>
      <c r="R34" s="59">
        <f t="shared" si="3"/>
        <v>0</v>
      </c>
      <c r="S34" s="74">
        <f t="shared" si="4"/>
        <v>0</v>
      </c>
      <c r="T34" s="52">
        <f t="shared" si="5"/>
        <v>0</v>
      </c>
    </row>
    <row r="35" spans="1:20" ht="19" thickBot="1" x14ac:dyDescent="0.5">
      <c r="A35" s="6"/>
      <c r="B35" s="146"/>
      <c r="C35" s="131"/>
      <c r="D35" s="35"/>
      <c r="E35" s="35"/>
      <c r="F35" s="11"/>
      <c r="G35" s="12"/>
      <c r="H35" s="35"/>
      <c r="I35" s="35"/>
      <c r="J35" s="35"/>
      <c r="K35" s="35"/>
      <c r="L35" s="35"/>
      <c r="M35" s="11"/>
      <c r="N35" s="12"/>
      <c r="O35" s="59">
        <f t="shared" si="0"/>
        <v>0</v>
      </c>
      <c r="P35" s="58">
        <f t="shared" si="1"/>
        <v>0</v>
      </c>
      <c r="Q35" s="58">
        <f t="shared" si="2"/>
        <v>0</v>
      </c>
      <c r="R35" s="59">
        <f t="shared" si="3"/>
        <v>0</v>
      </c>
      <c r="S35" s="74">
        <f t="shared" si="4"/>
        <v>0</v>
      </c>
      <c r="T35" s="52">
        <f t="shared" si="5"/>
        <v>0</v>
      </c>
    </row>
    <row r="36" spans="1:20" ht="19" thickBot="1" x14ac:dyDescent="0.5">
      <c r="A36" s="6"/>
      <c r="B36" s="146"/>
      <c r="C36" s="131"/>
      <c r="D36" s="35"/>
      <c r="E36" s="35"/>
      <c r="F36" s="11"/>
      <c r="G36" s="12"/>
      <c r="H36" s="35"/>
      <c r="I36" s="35"/>
      <c r="J36" s="35"/>
      <c r="K36" s="35"/>
      <c r="L36" s="35"/>
      <c r="M36" s="11"/>
      <c r="N36" s="12"/>
      <c r="O36" s="59">
        <f t="shared" si="0"/>
        <v>0</v>
      </c>
      <c r="P36" s="58">
        <f t="shared" si="1"/>
        <v>0</v>
      </c>
      <c r="Q36" s="58">
        <f t="shared" si="2"/>
        <v>0</v>
      </c>
      <c r="R36" s="59">
        <f t="shared" si="3"/>
        <v>0</v>
      </c>
      <c r="S36" s="74">
        <f t="shared" si="4"/>
        <v>0</v>
      </c>
      <c r="T36" s="52">
        <f t="shared" si="5"/>
        <v>0</v>
      </c>
    </row>
    <row r="37" spans="1:20" ht="19" thickBot="1" x14ac:dyDescent="0.5">
      <c r="A37" s="6"/>
      <c r="B37" s="146"/>
      <c r="C37" s="131"/>
      <c r="D37" s="35"/>
      <c r="E37" s="35"/>
      <c r="F37" s="11"/>
      <c r="G37" s="12"/>
      <c r="H37" s="35"/>
      <c r="I37" s="35"/>
      <c r="J37" s="35"/>
      <c r="K37" s="35"/>
      <c r="L37" s="35"/>
      <c r="M37" s="11"/>
      <c r="N37" s="12"/>
      <c r="O37" s="59">
        <f t="shared" si="0"/>
        <v>0</v>
      </c>
      <c r="P37" s="58">
        <f t="shared" si="1"/>
        <v>0</v>
      </c>
      <c r="Q37" s="58">
        <f t="shared" si="2"/>
        <v>0</v>
      </c>
      <c r="R37" s="59">
        <f t="shared" si="3"/>
        <v>0</v>
      </c>
      <c r="S37" s="74">
        <f t="shared" si="4"/>
        <v>0</v>
      </c>
      <c r="T37" s="52">
        <f t="shared" si="5"/>
        <v>0</v>
      </c>
    </row>
    <row r="38" spans="1:20" ht="19" thickBot="1" x14ac:dyDescent="0.5">
      <c r="A38" s="6"/>
      <c r="B38" s="146"/>
      <c r="C38" s="131"/>
      <c r="D38" s="35"/>
      <c r="E38" s="35"/>
      <c r="F38" s="11"/>
      <c r="G38" s="12"/>
      <c r="H38" s="35"/>
      <c r="I38" s="35"/>
      <c r="J38" s="35"/>
      <c r="K38" s="35"/>
      <c r="L38" s="35"/>
      <c r="M38" s="11"/>
      <c r="N38" s="12"/>
      <c r="O38" s="59">
        <f t="shared" si="0"/>
        <v>0</v>
      </c>
      <c r="P38" s="58">
        <f t="shared" si="1"/>
        <v>0</v>
      </c>
      <c r="Q38" s="58">
        <f t="shared" si="2"/>
        <v>0</v>
      </c>
      <c r="R38" s="59">
        <f t="shared" si="3"/>
        <v>0</v>
      </c>
      <c r="S38" s="74">
        <f t="shared" si="4"/>
        <v>0</v>
      </c>
      <c r="T38" s="52">
        <f t="shared" si="5"/>
        <v>0</v>
      </c>
    </row>
    <row r="39" spans="1:20" ht="19" thickBot="1" x14ac:dyDescent="0.5">
      <c r="A39" s="6"/>
      <c r="B39" s="146"/>
      <c r="C39" s="131"/>
      <c r="D39" s="35"/>
      <c r="E39" s="35"/>
      <c r="F39" s="11"/>
      <c r="G39" s="12"/>
      <c r="H39" s="35"/>
      <c r="I39" s="35"/>
      <c r="J39" s="35"/>
      <c r="K39" s="35"/>
      <c r="L39" s="35"/>
      <c r="M39" s="11"/>
      <c r="N39" s="12"/>
      <c r="O39" s="59">
        <f t="shared" si="0"/>
        <v>0</v>
      </c>
      <c r="P39" s="58">
        <f t="shared" si="1"/>
        <v>0</v>
      </c>
      <c r="Q39" s="58">
        <f t="shared" si="2"/>
        <v>0</v>
      </c>
      <c r="R39" s="59">
        <f t="shared" si="3"/>
        <v>0</v>
      </c>
      <c r="S39" s="74">
        <f t="shared" si="4"/>
        <v>0</v>
      </c>
      <c r="T39" s="52">
        <f t="shared" si="5"/>
        <v>0</v>
      </c>
    </row>
    <row r="40" spans="1:20" ht="19" thickBot="1" x14ac:dyDescent="0.5">
      <c r="A40" s="6"/>
      <c r="B40" s="146"/>
      <c r="C40" s="131"/>
      <c r="D40" s="35"/>
      <c r="E40" s="35"/>
      <c r="F40" s="11"/>
      <c r="G40" s="12"/>
      <c r="H40" s="35"/>
      <c r="I40" s="35"/>
      <c r="J40" s="35"/>
      <c r="K40" s="35"/>
      <c r="L40" s="35"/>
      <c r="M40" s="11"/>
      <c r="N40" s="12"/>
      <c r="O40" s="59">
        <f t="shared" si="0"/>
        <v>0</v>
      </c>
      <c r="P40" s="58">
        <f t="shared" si="1"/>
        <v>0</v>
      </c>
      <c r="Q40" s="58">
        <f t="shared" si="2"/>
        <v>0</v>
      </c>
      <c r="R40" s="59">
        <f t="shared" si="3"/>
        <v>0</v>
      </c>
      <c r="S40" s="74">
        <f t="shared" si="4"/>
        <v>0</v>
      </c>
      <c r="T40" s="52">
        <f t="shared" si="5"/>
        <v>0</v>
      </c>
    </row>
    <row r="41" spans="1:20" ht="19" thickBot="1" x14ac:dyDescent="0.5">
      <c r="A41" s="4"/>
      <c r="B41" s="147"/>
      <c r="C41" s="131"/>
      <c r="D41" s="35"/>
      <c r="E41" s="35"/>
      <c r="F41" s="11"/>
      <c r="G41" s="12"/>
      <c r="H41" s="35"/>
      <c r="I41" s="35"/>
      <c r="J41" s="35"/>
      <c r="K41" s="35"/>
      <c r="L41" s="35"/>
      <c r="M41" s="11"/>
      <c r="N41" s="12"/>
      <c r="O41" s="59">
        <f t="shared" si="0"/>
        <v>0</v>
      </c>
      <c r="P41" s="58">
        <f t="shared" si="1"/>
        <v>0</v>
      </c>
      <c r="Q41" s="58">
        <f t="shared" si="2"/>
        <v>0</v>
      </c>
      <c r="R41" s="59">
        <f t="shared" si="3"/>
        <v>0</v>
      </c>
      <c r="S41" s="74">
        <f t="shared" si="4"/>
        <v>0</v>
      </c>
      <c r="T41" s="52">
        <f t="shared" si="5"/>
        <v>0</v>
      </c>
    </row>
    <row r="42" spans="1:20" ht="19" thickBot="1" x14ac:dyDescent="0.5">
      <c r="A42" s="7"/>
      <c r="B42" s="148"/>
      <c r="C42" s="131"/>
      <c r="D42" s="35"/>
      <c r="E42" s="35"/>
      <c r="F42" s="11"/>
      <c r="G42" s="12"/>
      <c r="H42" s="35"/>
      <c r="I42" s="35"/>
      <c r="J42" s="35"/>
      <c r="K42" s="35"/>
      <c r="L42" s="35"/>
      <c r="M42" s="11"/>
      <c r="N42" s="12"/>
      <c r="O42" s="59">
        <f t="shared" si="0"/>
        <v>0</v>
      </c>
      <c r="P42" s="58">
        <f t="shared" si="1"/>
        <v>0</v>
      </c>
      <c r="Q42" s="58">
        <f t="shared" si="2"/>
        <v>0</v>
      </c>
      <c r="R42" s="59">
        <f t="shared" si="3"/>
        <v>0</v>
      </c>
      <c r="S42" s="74">
        <f t="shared" si="4"/>
        <v>0</v>
      </c>
      <c r="T42" s="52">
        <f t="shared" si="5"/>
        <v>0</v>
      </c>
    </row>
    <row r="43" spans="1:20" ht="19" thickBot="1" x14ac:dyDescent="0.5">
      <c r="A43" s="7"/>
      <c r="B43" s="148"/>
      <c r="C43" s="131"/>
      <c r="D43" s="35"/>
      <c r="E43" s="35"/>
      <c r="F43" s="11"/>
      <c r="G43" s="12"/>
      <c r="H43" s="35"/>
      <c r="I43" s="35"/>
      <c r="J43" s="35"/>
      <c r="K43" s="35"/>
      <c r="L43" s="35"/>
      <c r="M43" s="11"/>
      <c r="N43" s="12"/>
      <c r="O43" s="59">
        <f t="shared" si="0"/>
        <v>0</v>
      </c>
      <c r="P43" s="58">
        <f t="shared" si="1"/>
        <v>0</v>
      </c>
      <c r="Q43" s="58">
        <f t="shared" si="2"/>
        <v>0</v>
      </c>
      <c r="R43" s="59">
        <f t="shared" si="3"/>
        <v>0</v>
      </c>
      <c r="S43" s="74">
        <f t="shared" si="4"/>
        <v>0</v>
      </c>
      <c r="T43" s="52">
        <f t="shared" si="5"/>
        <v>0</v>
      </c>
    </row>
    <row r="44" spans="1:20" ht="19" thickBot="1" x14ac:dyDescent="0.5">
      <c r="A44" s="7"/>
      <c r="B44" s="148"/>
      <c r="C44" s="131"/>
      <c r="D44" s="35"/>
      <c r="E44" s="35"/>
      <c r="F44" s="11"/>
      <c r="G44" s="12"/>
      <c r="H44" s="35"/>
      <c r="I44" s="35"/>
      <c r="J44" s="35"/>
      <c r="K44" s="35"/>
      <c r="L44" s="35"/>
      <c r="M44" s="11"/>
      <c r="N44" s="12"/>
      <c r="O44" s="59">
        <f t="shared" si="0"/>
        <v>0</v>
      </c>
      <c r="P44" s="58">
        <f t="shared" si="1"/>
        <v>0</v>
      </c>
      <c r="Q44" s="58">
        <f t="shared" si="2"/>
        <v>0</v>
      </c>
      <c r="R44" s="59">
        <f t="shared" si="3"/>
        <v>0</v>
      </c>
      <c r="S44" s="74">
        <f t="shared" si="4"/>
        <v>0</v>
      </c>
      <c r="T44" s="52">
        <f t="shared" si="5"/>
        <v>0</v>
      </c>
    </row>
    <row r="45" spans="1:20" ht="19" thickBot="1" x14ac:dyDescent="0.5">
      <c r="A45" s="14"/>
      <c r="B45" s="149"/>
      <c r="C45" s="131"/>
      <c r="D45" s="84"/>
      <c r="E45" s="84"/>
      <c r="F45" s="36"/>
      <c r="G45" s="38"/>
      <c r="H45" s="84"/>
      <c r="I45" s="84"/>
      <c r="J45" s="84"/>
      <c r="K45" s="84"/>
      <c r="L45" s="84"/>
      <c r="M45" s="36"/>
      <c r="N45" s="38"/>
      <c r="O45" s="59">
        <f t="shared" si="0"/>
        <v>0</v>
      </c>
      <c r="P45" s="58">
        <f t="shared" si="1"/>
        <v>0</v>
      </c>
      <c r="Q45" s="58">
        <f t="shared" si="2"/>
        <v>0</v>
      </c>
      <c r="R45" s="59">
        <f t="shared" si="3"/>
        <v>0</v>
      </c>
      <c r="S45" s="75">
        <f t="shared" si="4"/>
        <v>0</v>
      </c>
      <c r="T45" s="52">
        <f t="shared" si="5"/>
        <v>0</v>
      </c>
    </row>
    <row r="46" spans="1:20" ht="19" thickBot="1" x14ac:dyDescent="0.5">
      <c r="A46" s="231" t="s">
        <v>61</v>
      </c>
      <c r="B46" s="232"/>
      <c r="C46" s="102"/>
      <c r="D46" s="64">
        <f t="shared" ref="D46:N46" si="6">COUNTIF(D11:D45,"N")/$B7</f>
        <v>0.25</v>
      </c>
      <c r="E46" s="64">
        <f t="shared" si="6"/>
        <v>0.25</v>
      </c>
      <c r="F46" s="64">
        <f t="shared" si="6"/>
        <v>0.25</v>
      </c>
      <c r="G46" s="64">
        <f t="shared" si="6"/>
        <v>0.25</v>
      </c>
      <c r="H46" s="64">
        <f t="shared" si="6"/>
        <v>0.25</v>
      </c>
      <c r="I46" s="64">
        <f t="shared" si="6"/>
        <v>0.25</v>
      </c>
      <c r="J46" s="64">
        <f t="shared" si="6"/>
        <v>0.25</v>
      </c>
      <c r="K46" s="64">
        <f t="shared" si="6"/>
        <v>0.25</v>
      </c>
      <c r="L46" s="64">
        <f t="shared" si="6"/>
        <v>0.25</v>
      </c>
      <c r="M46" s="64">
        <f t="shared" si="6"/>
        <v>0.25</v>
      </c>
      <c r="N46" s="64">
        <f t="shared" si="6"/>
        <v>0.25</v>
      </c>
      <c r="O46" s="50"/>
    </row>
    <row r="47" spans="1:20" ht="19" thickBot="1" x14ac:dyDescent="0.5">
      <c r="A47" s="214" t="s">
        <v>57</v>
      </c>
      <c r="B47" s="215"/>
      <c r="C47" s="124"/>
      <c r="D47" s="65">
        <f>COUNTIF(D11:D45,"C")/$B7</f>
        <v>0.25</v>
      </c>
      <c r="E47" s="65">
        <f t="shared" ref="E47:N47" si="7">COUNTIF(E11:E45,"C")/$B7</f>
        <v>0.25</v>
      </c>
      <c r="F47" s="65">
        <f t="shared" si="7"/>
        <v>0.25</v>
      </c>
      <c r="G47" s="65">
        <f t="shared" si="7"/>
        <v>0.25</v>
      </c>
      <c r="H47" s="65">
        <f t="shared" si="7"/>
        <v>0.25</v>
      </c>
      <c r="I47" s="65">
        <f t="shared" si="7"/>
        <v>0.25</v>
      </c>
      <c r="J47" s="65">
        <f t="shared" si="7"/>
        <v>0.25</v>
      </c>
      <c r="K47" s="65">
        <f t="shared" si="7"/>
        <v>0.25</v>
      </c>
      <c r="L47" s="65">
        <f t="shared" si="7"/>
        <v>0.25</v>
      </c>
      <c r="M47" s="65">
        <f t="shared" si="7"/>
        <v>0.25</v>
      </c>
      <c r="N47" s="65">
        <f t="shared" si="7"/>
        <v>0.25</v>
      </c>
      <c r="O47" s="50"/>
    </row>
    <row r="48" spans="1:20" ht="19" thickBot="1" x14ac:dyDescent="0.5">
      <c r="A48" s="201" t="s">
        <v>58</v>
      </c>
      <c r="B48" s="202"/>
      <c r="C48" s="104"/>
      <c r="D48" s="64">
        <f>COUNTIF(D11:D45,"Y")/$B7</f>
        <v>0.25</v>
      </c>
      <c r="E48" s="64">
        <f t="shared" ref="E48:N48" si="8">COUNTIF(E11:E45,"Y")/$B7</f>
        <v>0.25</v>
      </c>
      <c r="F48" s="64">
        <f t="shared" si="8"/>
        <v>0.25</v>
      </c>
      <c r="G48" s="64">
        <f t="shared" si="8"/>
        <v>0.25</v>
      </c>
      <c r="H48" s="64">
        <f t="shared" si="8"/>
        <v>0.25</v>
      </c>
      <c r="I48" s="64">
        <f t="shared" si="8"/>
        <v>0.25</v>
      </c>
      <c r="J48" s="64">
        <f t="shared" si="8"/>
        <v>0.25</v>
      </c>
      <c r="K48" s="64">
        <f t="shared" si="8"/>
        <v>0.25</v>
      </c>
      <c r="L48" s="64">
        <f t="shared" si="8"/>
        <v>0.25</v>
      </c>
      <c r="M48" s="64">
        <f t="shared" si="8"/>
        <v>0.25</v>
      </c>
      <c r="N48" s="64">
        <f t="shared" si="8"/>
        <v>0.25</v>
      </c>
      <c r="O48" s="50"/>
    </row>
    <row r="49" spans="1:15" ht="19" thickBot="1" x14ac:dyDescent="0.5">
      <c r="A49" s="217" t="s">
        <v>60</v>
      </c>
      <c r="B49" s="218"/>
      <c r="C49" s="106"/>
      <c r="D49" s="64">
        <f>COUNTIF(D11:D45,"B")/$B7</f>
        <v>0.25</v>
      </c>
      <c r="E49" s="64">
        <f t="shared" ref="E49:N49" si="9">COUNTIF(E11:E45,"B")/$B7</f>
        <v>0.25</v>
      </c>
      <c r="F49" s="64">
        <f t="shared" si="9"/>
        <v>0.25</v>
      </c>
      <c r="G49" s="64">
        <f t="shared" si="9"/>
        <v>0.25</v>
      </c>
      <c r="H49" s="64">
        <f t="shared" si="9"/>
        <v>0.25</v>
      </c>
      <c r="I49" s="64">
        <f t="shared" si="9"/>
        <v>0.25</v>
      </c>
      <c r="J49" s="64">
        <f t="shared" si="9"/>
        <v>0.25</v>
      </c>
      <c r="K49" s="64">
        <f t="shared" si="9"/>
        <v>0.25</v>
      </c>
      <c r="L49" s="64">
        <f t="shared" si="9"/>
        <v>0.25</v>
      </c>
      <c r="M49" s="64">
        <f t="shared" si="9"/>
        <v>0.25</v>
      </c>
      <c r="N49" s="64">
        <f t="shared" si="9"/>
        <v>0.25</v>
      </c>
      <c r="O49" s="50"/>
    </row>
    <row r="50" spans="1:15" ht="19" thickBot="1" x14ac:dyDescent="0.5">
      <c r="A50" s="203" t="s">
        <v>62</v>
      </c>
      <c r="B50" s="204"/>
      <c r="C50" s="105"/>
      <c r="D50" s="40">
        <f>SUM(D47:D49)</f>
        <v>0.75</v>
      </c>
      <c r="E50" s="40">
        <f t="shared" ref="E50:N50" si="10">SUM(E47:E49)</f>
        <v>0.75</v>
      </c>
      <c r="F50" s="40">
        <f t="shared" si="10"/>
        <v>0.75</v>
      </c>
      <c r="G50" s="40">
        <f t="shared" si="10"/>
        <v>0.75</v>
      </c>
      <c r="H50" s="40">
        <f t="shared" si="10"/>
        <v>0.75</v>
      </c>
      <c r="I50" s="40">
        <f t="shared" si="10"/>
        <v>0.75</v>
      </c>
      <c r="J50" s="40">
        <f t="shared" si="10"/>
        <v>0.75</v>
      </c>
      <c r="K50" s="40">
        <f t="shared" si="10"/>
        <v>0.75</v>
      </c>
      <c r="L50" s="40">
        <f t="shared" si="10"/>
        <v>0.75</v>
      </c>
      <c r="M50" s="40">
        <f t="shared" si="10"/>
        <v>0.75</v>
      </c>
      <c r="N50" s="40">
        <f t="shared" si="10"/>
        <v>0.75</v>
      </c>
      <c r="O50" s="51"/>
    </row>
  </sheetData>
  <sheetProtection selectLockedCells="1"/>
  <mergeCells count="38">
    <mergeCell ref="A48:B48"/>
    <mergeCell ref="A49:B49"/>
    <mergeCell ref="A50:B50"/>
    <mergeCell ref="Q3:Q10"/>
    <mergeCell ref="R3:R10"/>
    <mergeCell ref="O3:O10"/>
    <mergeCell ref="A5:A6"/>
    <mergeCell ref="B5:B6"/>
    <mergeCell ref="A7:A9"/>
    <mergeCell ref="B7:B9"/>
    <mergeCell ref="A10:B10"/>
    <mergeCell ref="A3:B4"/>
    <mergeCell ref="F3:F10"/>
    <mergeCell ref="G3:G10"/>
    <mergeCell ref="H3:H10"/>
    <mergeCell ref="D3:D10"/>
    <mergeCell ref="A1:B2"/>
    <mergeCell ref="D1:D2"/>
    <mergeCell ref="K1:K2"/>
    <mergeCell ref="F2:G2"/>
    <mergeCell ref="C1:C2"/>
    <mergeCell ref="I2:J2"/>
    <mergeCell ref="E1:J1"/>
    <mergeCell ref="L1:L2"/>
    <mergeCell ref="L3:L10"/>
    <mergeCell ref="M1:N2"/>
    <mergeCell ref="N3:N10"/>
    <mergeCell ref="P3:P10"/>
    <mergeCell ref="M3:M10"/>
    <mergeCell ref="E3:E10"/>
    <mergeCell ref="I3:I10"/>
    <mergeCell ref="S3:S10"/>
    <mergeCell ref="T3:T10"/>
    <mergeCell ref="A47:B47"/>
    <mergeCell ref="A46:B46"/>
    <mergeCell ref="K3:K10"/>
    <mergeCell ref="C3:C10"/>
    <mergeCell ref="J3:J10"/>
  </mergeCells>
  <conditionalFormatting sqref="C11:N23 C25:N45 D24:N24">
    <cfRule type="cellIs" dxfId="15" priority="1" operator="equal">
      <formula>"c"</formula>
    </cfRule>
    <cfRule type="cellIs" dxfId="14" priority="2" operator="equal">
      <formula>"b"</formula>
    </cfRule>
    <cfRule type="containsText" dxfId="13" priority="3" operator="containsText" text="n">
      <formula>NOT(ISERROR(SEARCH("n",C11)))</formula>
    </cfRule>
    <cfRule type="containsText" dxfId="12" priority="4" operator="containsText" text="Y">
      <formula>NOT(ISERROR(SEARCH("Y",C11)))</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5 - Reading&amp;R&amp;"Arial,Regular"&amp;10Version 1: July 2015</oddHeader>
  </headerFooter>
  <rowBreaks count="1" manualBreakCount="1">
    <brk id="51" max="17"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topLeftCell="C1" zoomScale="80" zoomScaleNormal="80" zoomScaleSheetLayoutView="30" zoomScalePageLayoutView="80" workbookViewId="0">
      <selection activeCell="Z12" sqref="Z12"/>
    </sheetView>
  </sheetViews>
  <sheetFormatPr defaultColWidth="3.453125" defaultRowHeight="14.5" x14ac:dyDescent="0.35"/>
  <cols>
    <col min="1" max="1" width="12.54296875" style="2" customWidth="1"/>
    <col min="2" max="2" width="14.7265625" style="2" customWidth="1"/>
    <col min="3" max="3" width="15.54296875" style="2" customWidth="1"/>
    <col min="4" max="4" width="16" style="2" customWidth="1"/>
    <col min="5" max="5" width="9" style="2" customWidth="1"/>
    <col min="6" max="6" width="10.7265625" style="2" customWidth="1"/>
    <col min="7" max="7" width="1" style="2" hidden="1" customWidth="1"/>
    <col min="8" max="8" width="11.54296875" style="2" hidden="1" customWidth="1"/>
    <col min="9" max="9" width="10.453125" style="2" customWidth="1"/>
    <col min="10" max="10" width="12.7265625" style="2" customWidth="1"/>
    <col min="11" max="11" width="13.26953125" style="2" customWidth="1"/>
    <col min="12" max="12" width="10.7265625" style="2" customWidth="1"/>
    <col min="13" max="13" width="11.26953125" style="2" customWidth="1"/>
    <col min="14" max="14" width="9.90625" style="2" customWidth="1"/>
    <col min="15" max="16" width="11.453125" style="2" customWidth="1"/>
    <col min="17" max="17" width="10" style="2" customWidth="1"/>
    <col min="18" max="18" width="7.453125" style="1" customWidth="1"/>
    <col min="19" max="22" width="7.453125" style="2" customWidth="1"/>
    <col min="23" max="23" width="8.81640625" style="2" customWidth="1"/>
    <col min="24" max="16384" width="3.453125" style="2"/>
  </cols>
  <sheetData>
    <row r="1" spans="1:23" ht="30" customHeight="1" thickBot="1" x14ac:dyDescent="0.4">
      <c r="A1" s="172" t="s">
        <v>30</v>
      </c>
      <c r="B1" s="173"/>
      <c r="C1" s="239" t="s">
        <v>31</v>
      </c>
      <c r="D1" s="308" t="s">
        <v>79</v>
      </c>
      <c r="E1" s="192" t="s">
        <v>33</v>
      </c>
      <c r="F1" s="259"/>
      <c r="G1" s="259"/>
      <c r="H1" s="259"/>
      <c r="I1" s="259"/>
      <c r="J1" s="259"/>
      <c r="K1" s="259"/>
      <c r="L1" s="193"/>
      <c r="M1" s="273" t="s">
        <v>107</v>
      </c>
      <c r="N1" s="274"/>
      <c r="O1" s="274"/>
      <c r="P1" s="365"/>
      <c r="Q1" s="275"/>
    </row>
    <row r="2" spans="1:23" ht="46.5" customHeight="1" thickBot="1" x14ac:dyDescent="0.4">
      <c r="A2" s="237"/>
      <c r="B2" s="261"/>
      <c r="C2" s="369"/>
      <c r="D2" s="340"/>
      <c r="E2" s="439" t="s">
        <v>68</v>
      </c>
      <c r="F2" s="439"/>
      <c r="G2" s="439"/>
      <c r="H2" s="439"/>
      <c r="I2" s="439"/>
      <c r="J2" s="439" t="s">
        <v>69</v>
      </c>
      <c r="K2" s="439"/>
      <c r="L2" s="114" t="s">
        <v>70</v>
      </c>
      <c r="M2" s="329"/>
      <c r="N2" s="330"/>
      <c r="O2" s="330"/>
      <c r="P2" s="366"/>
      <c r="Q2" s="438"/>
    </row>
    <row r="3" spans="1:23" ht="18" customHeight="1" thickBot="1" x14ac:dyDescent="0.4">
      <c r="A3" s="252" t="s">
        <v>24</v>
      </c>
      <c r="B3" s="253"/>
      <c r="C3" s="424" t="s">
        <v>109</v>
      </c>
      <c r="D3" s="427" t="s">
        <v>118</v>
      </c>
      <c r="E3" s="418" t="s">
        <v>110</v>
      </c>
      <c r="F3" s="420" t="s">
        <v>111</v>
      </c>
      <c r="G3" s="422" t="s">
        <v>42</v>
      </c>
      <c r="H3" s="430"/>
      <c r="I3" s="416" t="s">
        <v>112</v>
      </c>
      <c r="J3" s="430" t="s">
        <v>53</v>
      </c>
      <c r="K3" s="416" t="s">
        <v>183</v>
      </c>
      <c r="L3" s="424" t="s">
        <v>113</v>
      </c>
      <c r="M3" s="407" t="s">
        <v>103</v>
      </c>
      <c r="N3" s="410" t="s">
        <v>114</v>
      </c>
      <c r="O3" s="413" t="s">
        <v>115</v>
      </c>
      <c r="P3" s="435" t="s">
        <v>116</v>
      </c>
      <c r="Q3" s="432" t="s">
        <v>117</v>
      </c>
      <c r="R3" s="293" t="s">
        <v>63</v>
      </c>
      <c r="S3" s="207" t="s">
        <v>55</v>
      </c>
      <c r="T3" s="233" t="s">
        <v>56</v>
      </c>
      <c r="U3" s="205" t="s">
        <v>59</v>
      </c>
      <c r="V3" s="289" t="s">
        <v>65</v>
      </c>
      <c r="W3" s="228" t="s">
        <v>66</v>
      </c>
    </row>
    <row r="4" spans="1:23" ht="15.75" customHeight="1" thickBot="1" x14ac:dyDescent="0.4">
      <c r="A4" s="254"/>
      <c r="B4" s="255"/>
      <c r="C4" s="425"/>
      <c r="D4" s="428"/>
      <c r="E4" s="419"/>
      <c r="F4" s="421"/>
      <c r="G4" s="423"/>
      <c r="H4" s="431"/>
      <c r="I4" s="417"/>
      <c r="J4" s="431"/>
      <c r="K4" s="417"/>
      <c r="L4" s="408"/>
      <c r="M4" s="408"/>
      <c r="N4" s="411"/>
      <c r="O4" s="414"/>
      <c r="P4" s="436"/>
      <c r="Q4" s="433"/>
      <c r="R4" s="294"/>
      <c r="S4" s="208"/>
      <c r="T4" s="234"/>
      <c r="U4" s="206"/>
      <c r="V4" s="290"/>
      <c r="W4" s="229"/>
    </row>
    <row r="5" spans="1:23" ht="15" customHeight="1" thickBot="1" x14ac:dyDescent="0.4">
      <c r="A5" s="223" t="s">
        <v>11</v>
      </c>
      <c r="B5" s="216"/>
      <c r="C5" s="425"/>
      <c r="D5" s="428"/>
      <c r="E5" s="419"/>
      <c r="F5" s="421"/>
      <c r="G5" s="423"/>
      <c r="H5" s="431"/>
      <c r="I5" s="417"/>
      <c r="J5" s="431"/>
      <c r="K5" s="417"/>
      <c r="L5" s="408"/>
      <c r="M5" s="408"/>
      <c r="N5" s="411"/>
      <c r="O5" s="414"/>
      <c r="P5" s="436"/>
      <c r="Q5" s="433"/>
      <c r="R5" s="294"/>
      <c r="S5" s="208"/>
      <c r="T5" s="234"/>
      <c r="U5" s="206"/>
      <c r="V5" s="290"/>
      <c r="W5" s="229"/>
    </row>
    <row r="6" spans="1:23" ht="18" customHeight="1" thickBot="1" x14ac:dyDescent="0.4">
      <c r="A6" s="223"/>
      <c r="B6" s="216"/>
      <c r="C6" s="425"/>
      <c r="D6" s="428"/>
      <c r="E6" s="419"/>
      <c r="F6" s="421"/>
      <c r="G6" s="423"/>
      <c r="H6" s="431"/>
      <c r="I6" s="417"/>
      <c r="J6" s="431"/>
      <c r="K6" s="417"/>
      <c r="L6" s="408"/>
      <c r="M6" s="408"/>
      <c r="N6" s="411"/>
      <c r="O6" s="414"/>
      <c r="P6" s="436"/>
      <c r="Q6" s="433"/>
      <c r="R6" s="294"/>
      <c r="S6" s="208"/>
      <c r="T6" s="234"/>
      <c r="U6" s="206"/>
      <c r="V6" s="290"/>
      <c r="W6" s="229"/>
    </row>
    <row r="7" spans="1:23" ht="18" customHeight="1" thickBot="1" x14ac:dyDescent="0.4">
      <c r="A7" s="221" t="s">
        <v>12</v>
      </c>
      <c r="B7" s="222">
        <v>4</v>
      </c>
      <c r="C7" s="425"/>
      <c r="D7" s="428"/>
      <c r="E7" s="419"/>
      <c r="F7" s="421"/>
      <c r="G7" s="423"/>
      <c r="H7" s="431"/>
      <c r="I7" s="417"/>
      <c r="J7" s="431"/>
      <c r="K7" s="417"/>
      <c r="L7" s="408"/>
      <c r="M7" s="408"/>
      <c r="N7" s="411"/>
      <c r="O7" s="414"/>
      <c r="P7" s="436"/>
      <c r="Q7" s="433"/>
      <c r="R7" s="294"/>
      <c r="S7" s="208"/>
      <c r="T7" s="234"/>
      <c r="U7" s="206"/>
      <c r="V7" s="290"/>
      <c r="W7" s="229"/>
    </row>
    <row r="8" spans="1:23" ht="18" customHeight="1" thickBot="1" x14ac:dyDescent="0.4">
      <c r="A8" s="221"/>
      <c r="B8" s="222"/>
      <c r="C8" s="425"/>
      <c r="D8" s="428"/>
      <c r="E8" s="419"/>
      <c r="F8" s="421"/>
      <c r="G8" s="423"/>
      <c r="H8" s="431"/>
      <c r="I8" s="417"/>
      <c r="J8" s="431"/>
      <c r="K8" s="417"/>
      <c r="L8" s="408"/>
      <c r="M8" s="408"/>
      <c r="N8" s="411"/>
      <c r="O8" s="414"/>
      <c r="P8" s="436"/>
      <c r="Q8" s="433"/>
      <c r="R8" s="294"/>
      <c r="S8" s="208"/>
      <c r="T8" s="234"/>
      <c r="U8" s="206"/>
      <c r="V8" s="290"/>
      <c r="W8" s="229"/>
    </row>
    <row r="9" spans="1:23" ht="18" customHeight="1" thickBot="1" x14ac:dyDescent="0.4">
      <c r="A9" s="221"/>
      <c r="B9" s="222"/>
      <c r="C9" s="425"/>
      <c r="D9" s="428"/>
      <c r="E9" s="419"/>
      <c r="F9" s="421"/>
      <c r="G9" s="423"/>
      <c r="H9" s="431"/>
      <c r="I9" s="417"/>
      <c r="J9" s="431"/>
      <c r="K9" s="417"/>
      <c r="L9" s="408"/>
      <c r="M9" s="408"/>
      <c r="N9" s="411"/>
      <c r="O9" s="414"/>
      <c r="P9" s="436"/>
      <c r="Q9" s="433"/>
      <c r="R9" s="294"/>
      <c r="S9" s="208"/>
      <c r="T9" s="234"/>
      <c r="U9" s="206"/>
      <c r="V9" s="290"/>
      <c r="W9" s="229"/>
    </row>
    <row r="10" spans="1:23" ht="31.15" customHeight="1" thickBot="1" x14ac:dyDescent="0.4">
      <c r="A10" s="250" t="s">
        <v>0</v>
      </c>
      <c r="B10" s="304"/>
      <c r="C10" s="426"/>
      <c r="D10" s="429"/>
      <c r="E10" s="419"/>
      <c r="F10" s="421"/>
      <c r="G10" s="423"/>
      <c r="H10" s="431"/>
      <c r="I10" s="417"/>
      <c r="J10" s="431"/>
      <c r="K10" s="417"/>
      <c r="L10" s="409"/>
      <c r="M10" s="409"/>
      <c r="N10" s="412"/>
      <c r="O10" s="415"/>
      <c r="P10" s="437"/>
      <c r="Q10" s="434"/>
      <c r="R10" s="295"/>
      <c r="S10" s="296"/>
      <c r="T10" s="287"/>
      <c r="U10" s="288"/>
      <c r="V10" s="291"/>
      <c r="W10" s="292"/>
    </row>
    <row r="11" spans="1:23" ht="19.5" thickBot="1" x14ac:dyDescent="0.35">
      <c r="A11" s="3"/>
      <c r="B11" s="15"/>
      <c r="C11" s="83" t="s">
        <v>76</v>
      </c>
      <c r="D11" s="83" t="s">
        <v>76</v>
      </c>
      <c r="E11" s="83" t="s">
        <v>76</v>
      </c>
      <c r="F11" s="83" t="s">
        <v>76</v>
      </c>
      <c r="G11" s="83" t="s">
        <v>76</v>
      </c>
      <c r="H11" s="83" t="s">
        <v>76</v>
      </c>
      <c r="I11" s="83" t="s">
        <v>76</v>
      </c>
      <c r="J11" s="83" t="s">
        <v>76</v>
      </c>
      <c r="K11" s="83" t="s">
        <v>76</v>
      </c>
      <c r="L11" s="83" t="s">
        <v>76</v>
      </c>
      <c r="M11" s="83" t="s">
        <v>76</v>
      </c>
      <c r="N11" s="83" t="s">
        <v>76</v>
      </c>
      <c r="O11" s="83" t="s">
        <v>76</v>
      </c>
      <c r="P11" s="83" t="s">
        <v>76</v>
      </c>
      <c r="Q11" s="83" t="s">
        <v>76</v>
      </c>
      <c r="R11" s="58">
        <f>COUNTIF(C11:Q11,"N")</f>
        <v>0</v>
      </c>
      <c r="S11" s="72">
        <f>COUNTIF(C11:Q11,"C")</f>
        <v>0</v>
      </c>
      <c r="T11" s="72">
        <f>COUNTIF(C11:Q11,"Y")</f>
        <v>15</v>
      </c>
      <c r="U11" s="66">
        <f>COUNTIF(C11:Q11,"B")</f>
        <v>0</v>
      </c>
      <c r="V11" s="45">
        <f>SUM(S11:U11)</f>
        <v>15</v>
      </c>
      <c r="W11" s="52">
        <f>V11/15</f>
        <v>1</v>
      </c>
    </row>
    <row r="12" spans="1:23" ht="19.5" thickBot="1" x14ac:dyDescent="0.35">
      <c r="A12" s="4"/>
      <c r="B12" s="16"/>
      <c r="C12" s="35" t="s">
        <v>77</v>
      </c>
      <c r="D12" s="35" t="s">
        <v>77</v>
      </c>
      <c r="E12" s="35" t="s">
        <v>77</v>
      </c>
      <c r="F12" s="35" t="s">
        <v>77</v>
      </c>
      <c r="G12" s="35" t="s">
        <v>77</v>
      </c>
      <c r="H12" s="35" t="s">
        <v>77</v>
      </c>
      <c r="I12" s="35" t="s">
        <v>77</v>
      </c>
      <c r="J12" s="35" t="s">
        <v>77</v>
      </c>
      <c r="K12" s="35" t="s">
        <v>77</v>
      </c>
      <c r="L12" s="35" t="s">
        <v>77</v>
      </c>
      <c r="M12" s="35" t="s">
        <v>77</v>
      </c>
      <c r="N12" s="35" t="s">
        <v>77</v>
      </c>
      <c r="O12" s="35" t="s">
        <v>77</v>
      </c>
      <c r="P12" s="35" t="s">
        <v>77</v>
      </c>
      <c r="Q12" s="35" t="s">
        <v>77</v>
      </c>
      <c r="R12" s="62">
        <f t="shared" ref="R12:R45" si="0">COUNTIF(C12:Q12,"N")</f>
        <v>15</v>
      </c>
      <c r="S12" s="79">
        <f t="shared" ref="S12:S45" si="1">COUNTIF(C12:Q12,"C")</f>
        <v>0</v>
      </c>
      <c r="T12" s="79">
        <f t="shared" ref="T12:T45" si="2">COUNTIF(C12:Q12,"Y")</f>
        <v>0</v>
      </c>
      <c r="U12" s="67">
        <f t="shared" ref="U12:U45" si="3">COUNTIF(C12:Q12,"B")</f>
        <v>0</v>
      </c>
      <c r="V12" s="46">
        <f t="shared" ref="V12:V45" si="4">SUM(S12:U12)</f>
        <v>0</v>
      </c>
      <c r="W12" s="52">
        <f t="shared" ref="W12:W45" si="5">V12/15</f>
        <v>0</v>
      </c>
    </row>
    <row r="13" spans="1:23" ht="19.5" thickBot="1" x14ac:dyDescent="0.35">
      <c r="A13" s="4"/>
      <c r="B13" s="16"/>
      <c r="C13" s="35" t="s">
        <v>78</v>
      </c>
      <c r="D13" s="35" t="s">
        <v>78</v>
      </c>
      <c r="E13" s="35" t="s">
        <v>78</v>
      </c>
      <c r="F13" s="35" t="s">
        <v>78</v>
      </c>
      <c r="G13" s="35" t="s">
        <v>78</v>
      </c>
      <c r="H13" s="35" t="s">
        <v>78</v>
      </c>
      <c r="I13" s="35" t="s">
        <v>78</v>
      </c>
      <c r="J13" s="35" t="s">
        <v>78</v>
      </c>
      <c r="K13" s="35" t="s">
        <v>78</v>
      </c>
      <c r="L13" s="35" t="s">
        <v>78</v>
      </c>
      <c r="M13" s="35" t="s">
        <v>78</v>
      </c>
      <c r="N13" s="35" t="s">
        <v>78</v>
      </c>
      <c r="O13" s="35" t="s">
        <v>78</v>
      </c>
      <c r="P13" s="35" t="s">
        <v>78</v>
      </c>
      <c r="Q13" s="35" t="s">
        <v>78</v>
      </c>
      <c r="R13" s="62">
        <f t="shared" si="0"/>
        <v>0</v>
      </c>
      <c r="S13" s="79">
        <f t="shared" si="1"/>
        <v>15</v>
      </c>
      <c r="T13" s="79">
        <f t="shared" si="2"/>
        <v>0</v>
      </c>
      <c r="U13" s="67">
        <f t="shared" si="3"/>
        <v>0</v>
      </c>
      <c r="V13" s="46">
        <f t="shared" si="4"/>
        <v>15</v>
      </c>
      <c r="W13" s="52">
        <f t="shared" si="5"/>
        <v>1</v>
      </c>
    </row>
    <row r="14" spans="1:23" ht="19.5" thickBot="1" x14ac:dyDescent="0.35">
      <c r="A14" s="4"/>
      <c r="B14" s="16"/>
      <c r="C14" s="35" t="s">
        <v>80</v>
      </c>
      <c r="D14" s="35" t="s">
        <v>80</v>
      </c>
      <c r="E14" s="35" t="s">
        <v>80</v>
      </c>
      <c r="F14" s="35" t="s">
        <v>80</v>
      </c>
      <c r="G14" s="35" t="s">
        <v>80</v>
      </c>
      <c r="H14" s="35" t="s">
        <v>80</v>
      </c>
      <c r="I14" s="35" t="s">
        <v>80</v>
      </c>
      <c r="J14" s="35" t="s">
        <v>80</v>
      </c>
      <c r="K14" s="35" t="s">
        <v>80</v>
      </c>
      <c r="L14" s="35" t="s">
        <v>80</v>
      </c>
      <c r="M14" s="35" t="s">
        <v>80</v>
      </c>
      <c r="N14" s="35" t="s">
        <v>80</v>
      </c>
      <c r="O14" s="35" t="s">
        <v>80</v>
      </c>
      <c r="P14" s="35" t="s">
        <v>80</v>
      </c>
      <c r="Q14" s="35" t="s">
        <v>80</v>
      </c>
      <c r="R14" s="62">
        <f t="shared" si="0"/>
        <v>0</v>
      </c>
      <c r="S14" s="79">
        <f t="shared" si="1"/>
        <v>0</v>
      </c>
      <c r="T14" s="79">
        <f t="shared" si="2"/>
        <v>0</v>
      </c>
      <c r="U14" s="67">
        <f t="shared" si="3"/>
        <v>15</v>
      </c>
      <c r="V14" s="46">
        <f t="shared" si="4"/>
        <v>15</v>
      </c>
      <c r="W14" s="52">
        <f t="shared" si="5"/>
        <v>1</v>
      </c>
    </row>
    <row r="15" spans="1:23" ht="19.5" thickBot="1" x14ac:dyDescent="0.35">
      <c r="A15" s="4"/>
      <c r="B15" s="16"/>
      <c r="C15" s="35"/>
      <c r="D15" s="35"/>
      <c r="E15" s="11"/>
      <c r="F15" s="13"/>
      <c r="G15" s="13"/>
      <c r="H15" s="13"/>
      <c r="I15" s="13"/>
      <c r="J15" s="13"/>
      <c r="K15" s="12"/>
      <c r="L15" s="86"/>
      <c r="M15" s="11"/>
      <c r="N15" s="13"/>
      <c r="O15" s="13"/>
      <c r="P15" s="34"/>
      <c r="Q15" s="12"/>
      <c r="R15" s="62">
        <f t="shared" si="0"/>
        <v>0</v>
      </c>
      <c r="S15" s="79">
        <f t="shared" si="1"/>
        <v>0</v>
      </c>
      <c r="T15" s="79">
        <f t="shared" si="2"/>
        <v>0</v>
      </c>
      <c r="U15" s="67">
        <f t="shared" si="3"/>
        <v>0</v>
      </c>
      <c r="V15" s="46">
        <f t="shared" si="4"/>
        <v>0</v>
      </c>
      <c r="W15" s="52">
        <f t="shared" si="5"/>
        <v>0</v>
      </c>
    </row>
    <row r="16" spans="1:23" ht="19.5" thickBot="1" x14ac:dyDescent="0.35">
      <c r="A16" s="4"/>
      <c r="B16" s="16"/>
      <c r="C16" s="35"/>
      <c r="D16" s="35"/>
      <c r="E16" s="11"/>
      <c r="F16" s="13"/>
      <c r="G16" s="13"/>
      <c r="H16" s="13"/>
      <c r="I16" s="13"/>
      <c r="J16" s="13"/>
      <c r="K16" s="12"/>
      <c r="L16" s="86"/>
      <c r="M16" s="11"/>
      <c r="N16" s="13"/>
      <c r="O16" s="13"/>
      <c r="P16" s="34"/>
      <c r="Q16" s="12"/>
      <c r="R16" s="62">
        <f t="shared" si="0"/>
        <v>0</v>
      </c>
      <c r="S16" s="79">
        <f t="shared" si="1"/>
        <v>0</v>
      </c>
      <c r="T16" s="79">
        <f t="shared" si="2"/>
        <v>0</v>
      </c>
      <c r="U16" s="67">
        <f t="shared" si="3"/>
        <v>0</v>
      </c>
      <c r="V16" s="46">
        <f t="shared" si="4"/>
        <v>0</v>
      </c>
      <c r="W16" s="52">
        <f t="shared" si="5"/>
        <v>0</v>
      </c>
    </row>
    <row r="17" spans="1:23" ht="19.5" thickBot="1" x14ac:dyDescent="0.35">
      <c r="A17" s="4"/>
      <c r="B17" s="16"/>
      <c r="C17" s="35"/>
      <c r="D17" s="35"/>
      <c r="E17" s="11"/>
      <c r="F17" s="13"/>
      <c r="G17" s="13"/>
      <c r="H17" s="13"/>
      <c r="I17" s="13"/>
      <c r="J17" s="13"/>
      <c r="K17" s="12"/>
      <c r="L17" s="86"/>
      <c r="M17" s="11"/>
      <c r="N17" s="13"/>
      <c r="O17" s="13"/>
      <c r="P17" s="34"/>
      <c r="Q17" s="12"/>
      <c r="R17" s="62">
        <f t="shared" si="0"/>
        <v>0</v>
      </c>
      <c r="S17" s="79">
        <f t="shared" si="1"/>
        <v>0</v>
      </c>
      <c r="T17" s="79">
        <f t="shared" si="2"/>
        <v>0</v>
      </c>
      <c r="U17" s="67">
        <f t="shared" si="3"/>
        <v>0</v>
      </c>
      <c r="V17" s="46">
        <f t="shared" si="4"/>
        <v>0</v>
      </c>
      <c r="W17" s="52">
        <f t="shared" si="5"/>
        <v>0</v>
      </c>
    </row>
    <row r="18" spans="1:23" ht="19.5" thickBot="1" x14ac:dyDescent="0.35">
      <c r="A18" s="4"/>
      <c r="B18" s="16"/>
      <c r="C18" s="35"/>
      <c r="D18" s="130"/>
      <c r="E18" s="11"/>
      <c r="F18" s="13"/>
      <c r="G18" s="13"/>
      <c r="H18" s="13"/>
      <c r="I18" s="13"/>
      <c r="J18" s="13"/>
      <c r="K18" s="12"/>
      <c r="L18" s="86"/>
      <c r="M18" s="11"/>
      <c r="N18" s="13"/>
      <c r="O18" s="13"/>
      <c r="P18" s="34"/>
      <c r="Q18" s="12"/>
      <c r="R18" s="62">
        <f t="shared" si="0"/>
        <v>0</v>
      </c>
      <c r="S18" s="79">
        <f t="shared" si="1"/>
        <v>0</v>
      </c>
      <c r="T18" s="79">
        <f t="shared" si="2"/>
        <v>0</v>
      </c>
      <c r="U18" s="67">
        <f t="shared" si="3"/>
        <v>0</v>
      </c>
      <c r="V18" s="46">
        <f t="shared" si="4"/>
        <v>0</v>
      </c>
      <c r="W18" s="52">
        <f t="shared" si="5"/>
        <v>0</v>
      </c>
    </row>
    <row r="19" spans="1:23" ht="19.5" thickBot="1" x14ac:dyDescent="0.35">
      <c r="A19" s="4"/>
      <c r="B19" s="16"/>
      <c r="C19" s="35"/>
      <c r="D19" s="35"/>
      <c r="E19" s="11"/>
      <c r="F19" s="13"/>
      <c r="G19" s="13"/>
      <c r="H19" s="13"/>
      <c r="I19" s="13"/>
      <c r="J19" s="13"/>
      <c r="K19" s="12"/>
      <c r="L19" s="86"/>
      <c r="M19" s="11"/>
      <c r="N19" s="13"/>
      <c r="O19" s="13"/>
      <c r="P19" s="34"/>
      <c r="Q19" s="12"/>
      <c r="R19" s="62">
        <f t="shared" si="0"/>
        <v>0</v>
      </c>
      <c r="S19" s="79">
        <f t="shared" si="1"/>
        <v>0</v>
      </c>
      <c r="T19" s="79">
        <f t="shared" si="2"/>
        <v>0</v>
      </c>
      <c r="U19" s="67">
        <f t="shared" si="3"/>
        <v>0</v>
      </c>
      <c r="V19" s="46">
        <f t="shared" si="4"/>
        <v>0</v>
      </c>
      <c r="W19" s="52">
        <f t="shared" si="5"/>
        <v>0</v>
      </c>
    </row>
    <row r="20" spans="1:23" ht="19.5" thickBot="1" x14ac:dyDescent="0.35">
      <c r="A20" s="4"/>
      <c r="B20" s="16"/>
      <c r="C20" s="35"/>
      <c r="D20" s="35"/>
      <c r="E20" s="11"/>
      <c r="F20" s="13"/>
      <c r="G20" s="13"/>
      <c r="H20" s="13"/>
      <c r="I20" s="13"/>
      <c r="J20" s="13"/>
      <c r="K20" s="12"/>
      <c r="L20" s="86"/>
      <c r="M20" s="11"/>
      <c r="N20" s="13"/>
      <c r="O20" s="13"/>
      <c r="P20" s="34"/>
      <c r="Q20" s="12"/>
      <c r="R20" s="62">
        <f t="shared" si="0"/>
        <v>0</v>
      </c>
      <c r="S20" s="79">
        <f t="shared" si="1"/>
        <v>0</v>
      </c>
      <c r="T20" s="79">
        <f t="shared" si="2"/>
        <v>0</v>
      </c>
      <c r="U20" s="67">
        <f t="shared" si="3"/>
        <v>0</v>
      </c>
      <c r="V20" s="46">
        <f t="shared" si="4"/>
        <v>0</v>
      </c>
      <c r="W20" s="52">
        <f t="shared" si="5"/>
        <v>0</v>
      </c>
    </row>
    <row r="21" spans="1:23" ht="19.5" thickBot="1" x14ac:dyDescent="0.35">
      <c r="A21" s="4"/>
      <c r="B21" s="16"/>
      <c r="C21" s="35"/>
      <c r="D21" s="35"/>
      <c r="E21" s="11"/>
      <c r="F21" s="13"/>
      <c r="G21" s="13"/>
      <c r="H21" s="13"/>
      <c r="I21" s="13"/>
      <c r="J21" s="13"/>
      <c r="K21" s="12"/>
      <c r="L21" s="86"/>
      <c r="M21" s="11"/>
      <c r="N21" s="13"/>
      <c r="O21" s="13"/>
      <c r="P21" s="34"/>
      <c r="Q21" s="12"/>
      <c r="R21" s="62">
        <f t="shared" si="0"/>
        <v>0</v>
      </c>
      <c r="S21" s="79">
        <f t="shared" si="1"/>
        <v>0</v>
      </c>
      <c r="T21" s="79">
        <f t="shared" si="2"/>
        <v>0</v>
      </c>
      <c r="U21" s="67">
        <f t="shared" si="3"/>
        <v>0</v>
      </c>
      <c r="V21" s="46">
        <f t="shared" si="4"/>
        <v>0</v>
      </c>
      <c r="W21" s="52">
        <f t="shared" si="5"/>
        <v>0</v>
      </c>
    </row>
    <row r="22" spans="1:23" ht="19" thickBot="1" x14ac:dyDescent="0.5">
      <c r="A22" s="4"/>
      <c r="B22" s="16"/>
      <c r="C22" s="35"/>
      <c r="D22" s="35"/>
      <c r="E22" s="11"/>
      <c r="F22" s="13"/>
      <c r="G22" s="13"/>
      <c r="H22" s="13"/>
      <c r="I22" s="13"/>
      <c r="J22" s="13"/>
      <c r="K22" s="12"/>
      <c r="L22" s="86"/>
      <c r="M22" s="11"/>
      <c r="N22" s="13"/>
      <c r="O22" s="13"/>
      <c r="P22" s="34"/>
      <c r="Q22" s="12"/>
      <c r="R22" s="62">
        <f t="shared" si="0"/>
        <v>0</v>
      </c>
      <c r="S22" s="79">
        <f t="shared" si="1"/>
        <v>0</v>
      </c>
      <c r="T22" s="79">
        <f t="shared" si="2"/>
        <v>0</v>
      </c>
      <c r="U22" s="67">
        <f t="shared" si="3"/>
        <v>0</v>
      </c>
      <c r="V22" s="46">
        <f t="shared" si="4"/>
        <v>0</v>
      </c>
      <c r="W22" s="52">
        <f t="shared" si="5"/>
        <v>0</v>
      </c>
    </row>
    <row r="23" spans="1:23" ht="19" thickBot="1" x14ac:dyDescent="0.5">
      <c r="A23" s="4"/>
      <c r="B23" s="16"/>
      <c r="C23" s="35"/>
      <c r="D23" s="35"/>
      <c r="E23" s="11"/>
      <c r="F23" s="13"/>
      <c r="G23" s="13"/>
      <c r="H23" s="13"/>
      <c r="I23" s="13"/>
      <c r="J23" s="13"/>
      <c r="K23" s="12"/>
      <c r="L23" s="86"/>
      <c r="M23" s="11"/>
      <c r="N23" s="13"/>
      <c r="O23" s="13"/>
      <c r="P23" s="34"/>
      <c r="Q23" s="12"/>
      <c r="R23" s="62">
        <f t="shared" si="0"/>
        <v>0</v>
      </c>
      <c r="S23" s="79">
        <f t="shared" si="1"/>
        <v>0</v>
      </c>
      <c r="T23" s="79">
        <f t="shared" si="2"/>
        <v>0</v>
      </c>
      <c r="U23" s="67">
        <f t="shared" si="3"/>
        <v>0</v>
      </c>
      <c r="V23" s="46">
        <f t="shared" si="4"/>
        <v>0</v>
      </c>
      <c r="W23" s="52">
        <f t="shared" si="5"/>
        <v>0</v>
      </c>
    </row>
    <row r="24" spans="1:23" ht="19" thickBot="1" x14ac:dyDescent="0.5">
      <c r="A24" s="5"/>
      <c r="B24" s="16"/>
      <c r="C24" s="35"/>
      <c r="D24" s="35"/>
      <c r="E24" s="11"/>
      <c r="F24" s="13"/>
      <c r="G24" s="13"/>
      <c r="H24" s="13"/>
      <c r="I24" s="13"/>
      <c r="J24" s="13"/>
      <c r="K24" s="12"/>
      <c r="L24" s="86"/>
      <c r="M24" s="11"/>
      <c r="N24" s="13"/>
      <c r="O24" s="13"/>
      <c r="P24" s="34"/>
      <c r="Q24" s="12"/>
      <c r="R24" s="62">
        <f t="shared" si="0"/>
        <v>0</v>
      </c>
      <c r="S24" s="79">
        <f t="shared" si="1"/>
        <v>0</v>
      </c>
      <c r="T24" s="79">
        <f t="shared" si="2"/>
        <v>0</v>
      </c>
      <c r="U24" s="67">
        <f t="shared" si="3"/>
        <v>0</v>
      </c>
      <c r="V24" s="46">
        <f t="shared" si="4"/>
        <v>0</v>
      </c>
      <c r="W24" s="52">
        <f t="shared" si="5"/>
        <v>0</v>
      </c>
    </row>
    <row r="25" spans="1:23" ht="19" thickBot="1" x14ac:dyDescent="0.5">
      <c r="A25" s="5"/>
      <c r="B25" s="16"/>
      <c r="C25" s="35"/>
      <c r="D25" s="35"/>
      <c r="E25" s="11"/>
      <c r="F25" s="13"/>
      <c r="G25" s="13"/>
      <c r="H25" s="13"/>
      <c r="I25" s="13"/>
      <c r="J25" s="13"/>
      <c r="K25" s="12"/>
      <c r="L25" s="86"/>
      <c r="M25" s="11"/>
      <c r="N25" s="13"/>
      <c r="O25" s="13"/>
      <c r="P25" s="34"/>
      <c r="Q25" s="12"/>
      <c r="R25" s="62">
        <f t="shared" si="0"/>
        <v>0</v>
      </c>
      <c r="S25" s="79">
        <f t="shared" si="1"/>
        <v>0</v>
      </c>
      <c r="T25" s="79">
        <f t="shared" si="2"/>
        <v>0</v>
      </c>
      <c r="U25" s="67">
        <f t="shared" si="3"/>
        <v>0</v>
      </c>
      <c r="V25" s="46">
        <f t="shared" si="4"/>
        <v>0</v>
      </c>
      <c r="W25" s="52">
        <f t="shared" si="5"/>
        <v>0</v>
      </c>
    </row>
    <row r="26" spans="1:23" ht="19" thickBot="1" x14ac:dyDescent="0.5">
      <c r="A26" s="4"/>
      <c r="B26" s="16"/>
      <c r="C26" s="35"/>
      <c r="D26" s="35"/>
      <c r="E26" s="11"/>
      <c r="F26" s="13"/>
      <c r="G26" s="13"/>
      <c r="H26" s="13"/>
      <c r="I26" s="13"/>
      <c r="J26" s="13"/>
      <c r="K26" s="12"/>
      <c r="L26" s="86"/>
      <c r="M26" s="11"/>
      <c r="N26" s="13"/>
      <c r="O26" s="13"/>
      <c r="P26" s="34"/>
      <c r="Q26" s="12"/>
      <c r="R26" s="62">
        <f t="shared" si="0"/>
        <v>0</v>
      </c>
      <c r="S26" s="79">
        <f t="shared" si="1"/>
        <v>0</v>
      </c>
      <c r="T26" s="79">
        <f t="shared" si="2"/>
        <v>0</v>
      </c>
      <c r="U26" s="67">
        <f t="shared" si="3"/>
        <v>0</v>
      </c>
      <c r="V26" s="46">
        <f t="shared" si="4"/>
        <v>0</v>
      </c>
      <c r="W26" s="52">
        <f t="shared" si="5"/>
        <v>0</v>
      </c>
    </row>
    <row r="27" spans="1:23" ht="19" thickBot="1" x14ac:dyDescent="0.5">
      <c r="A27" s="4"/>
      <c r="B27" s="16"/>
      <c r="C27" s="35"/>
      <c r="D27" s="35"/>
      <c r="E27" s="11"/>
      <c r="F27" s="13"/>
      <c r="G27" s="13"/>
      <c r="H27" s="13"/>
      <c r="I27" s="13"/>
      <c r="J27" s="13"/>
      <c r="K27" s="12"/>
      <c r="L27" s="86"/>
      <c r="M27" s="11"/>
      <c r="N27" s="13"/>
      <c r="O27" s="13"/>
      <c r="P27" s="34"/>
      <c r="Q27" s="12"/>
      <c r="R27" s="62">
        <f t="shared" si="0"/>
        <v>0</v>
      </c>
      <c r="S27" s="79">
        <f t="shared" si="1"/>
        <v>0</v>
      </c>
      <c r="T27" s="79">
        <f t="shared" si="2"/>
        <v>0</v>
      </c>
      <c r="U27" s="67">
        <f t="shared" si="3"/>
        <v>0</v>
      </c>
      <c r="V27" s="46">
        <f t="shared" si="4"/>
        <v>0</v>
      </c>
      <c r="W27" s="52">
        <f t="shared" si="5"/>
        <v>0</v>
      </c>
    </row>
    <row r="28" spans="1:23" ht="19" thickBot="1" x14ac:dyDescent="0.5">
      <c r="A28" s="4"/>
      <c r="B28" s="16"/>
      <c r="C28" s="35"/>
      <c r="D28" s="35"/>
      <c r="E28" s="11"/>
      <c r="F28" s="13"/>
      <c r="G28" s="13"/>
      <c r="H28" s="13"/>
      <c r="I28" s="13"/>
      <c r="J28" s="13"/>
      <c r="K28" s="12"/>
      <c r="L28" s="86"/>
      <c r="M28" s="11"/>
      <c r="N28" s="13"/>
      <c r="O28" s="13"/>
      <c r="P28" s="34"/>
      <c r="Q28" s="12"/>
      <c r="R28" s="62">
        <f t="shared" si="0"/>
        <v>0</v>
      </c>
      <c r="S28" s="79">
        <f t="shared" si="1"/>
        <v>0</v>
      </c>
      <c r="T28" s="79">
        <f t="shared" si="2"/>
        <v>0</v>
      </c>
      <c r="U28" s="67">
        <f t="shared" si="3"/>
        <v>0</v>
      </c>
      <c r="V28" s="46">
        <f t="shared" si="4"/>
        <v>0</v>
      </c>
      <c r="W28" s="52">
        <f t="shared" si="5"/>
        <v>0</v>
      </c>
    </row>
    <row r="29" spans="1:23" ht="19" thickBot="1" x14ac:dyDescent="0.5">
      <c r="A29" s="4"/>
      <c r="B29" s="16"/>
      <c r="C29" s="35"/>
      <c r="D29" s="35"/>
      <c r="E29" s="11"/>
      <c r="F29" s="13"/>
      <c r="G29" s="13"/>
      <c r="H29" s="13"/>
      <c r="I29" s="13"/>
      <c r="J29" s="13"/>
      <c r="K29" s="12"/>
      <c r="L29" s="86"/>
      <c r="M29" s="11"/>
      <c r="N29" s="13"/>
      <c r="O29" s="13"/>
      <c r="P29" s="34"/>
      <c r="Q29" s="12"/>
      <c r="R29" s="62">
        <f t="shared" si="0"/>
        <v>0</v>
      </c>
      <c r="S29" s="79">
        <f t="shared" si="1"/>
        <v>0</v>
      </c>
      <c r="T29" s="79">
        <f t="shared" si="2"/>
        <v>0</v>
      </c>
      <c r="U29" s="67">
        <f t="shared" si="3"/>
        <v>0</v>
      </c>
      <c r="V29" s="46">
        <f t="shared" si="4"/>
        <v>0</v>
      </c>
      <c r="W29" s="52">
        <f t="shared" si="5"/>
        <v>0</v>
      </c>
    </row>
    <row r="30" spans="1:23" ht="19" thickBot="1" x14ac:dyDescent="0.5">
      <c r="A30" s="4"/>
      <c r="B30" s="16"/>
      <c r="C30" s="35"/>
      <c r="D30" s="35"/>
      <c r="E30" s="11"/>
      <c r="F30" s="13"/>
      <c r="G30" s="13"/>
      <c r="H30" s="13"/>
      <c r="I30" s="13"/>
      <c r="J30" s="13"/>
      <c r="K30" s="12"/>
      <c r="L30" s="86"/>
      <c r="M30" s="11"/>
      <c r="N30" s="13"/>
      <c r="O30" s="13"/>
      <c r="P30" s="34"/>
      <c r="Q30" s="12"/>
      <c r="R30" s="62">
        <f t="shared" si="0"/>
        <v>0</v>
      </c>
      <c r="S30" s="79">
        <f t="shared" si="1"/>
        <v>0</v>
      </c>
      <c r="T30" s="79">
        <f t="shared" si="2"/>
        <v>0</v>
      </c>
      <c r="U30" s="67">
        <f t="shared" si="3"/>
        <v>0</v>
      </c>
      <c r="V30" s="46">
        <f t="shared" si="4"/>
        <v>0</v>
      </c>
      <c r="W30" s="52">
        <f t="shared" si="5"/>
        <v>0</v>
      </c>
    </row>
    <row r="31" spans="1:23" ht="16.5" customHeight="1" thickBot="1" x14ac:dyDescent="0.5">
      <c r="A31" s="4"/>
      <c r="B31" s="17"/>
      <c r="C31" s="35"/>
      <c r="D31" s="35"/>
      <c r="E31" s="11"/>
      <c r="F31" s="13"/>
      <c r="G31" s="13"/>
      <c r="H31" s="13"/>
      <c r="I31" s="13"/>
      <c r="J31" s="13"/>
      <c r="K31" s="12"/>
      <c r="L31" s="86"/>
      <c r="M31" s="11"/>
      <c r="N31" s="13"/>
      <c r="O31" s="13"/>
      <c r="P31" s="34"/>
      <c r="Q31" s="12"/>
      <c r="R31" s="62">
        <f t="shared" si="0"/>
        <v>0</v>
      </c>
      <c r="S31" s="79">
        <f t="shared" si="1"/>
        <v>0</v>
      </c>
      <c r="T31" s="79">
        <f t="shared" si="2"/>
        <v>0</v>
      </c>
      <c r="U31" s="67">
        <f t="shared" si="3"/>
        <v>0</v>
      </c>
      <c r="V31" s="46">
        <f t="shared" si="4"/>
        <v>0</v>
      </c>
      <c r="W31" s="52">
        <f t="shared" si="5"/>
        <v>0</v>
      </c>
    </row>
    <row r="32" spans="1:23" ht="19" thickBot="1" x14ac:dyDescent="0.5">
      <c r="A32" s="6"/>
      <c r="B32" s="18"/>
      <c r="C32" s="35"/>
      <c r="D32" s="35"/>
      <c r="E32" s="11"/>
      <c r="F32" s="13"/>
      <c r="G32" s="13"/>
      <c r="H32" s="13"/>
      <c r="I32" s="13"/>
      <c r="J32" s="13"/>
      <c r="K32" s="12"/>
      <c r="L32" s="86"/>
      <c r="M32" s="11"/>
      <c r="N32" s="13"/>
      <c r="O32" s="13"/>
      <c r="P32" s="34"/>
      <c r="Q32" s="12"/>
      <c r="R32" s="62">
        <f t="shared" si="0"/>
        <v>0</v>
      </c>
      <c r="S32" s="79">
        <f t="shared" si="1"/>
        <v>0</v>
      </c>
      <c r="T32" s="79">
        <f t="shared" si="2"/>
        <v>0</v>
      </c>
      <c r="U32" s="67">
        <f t="shared" si="3"/>
        <v>0</v>
      </c>
      <c r="V32" s="46">
        <f t="shared" si="4"/>
        <v>0</v>
      </c>
      <c r="W32" s="52">
        <f t="shared" si="5"/>
        <v>0</v>
      </c>
    </row>
    <row r="33" spans="1:23" ht="19" thickBot="1" x14ac:dyDescent="0.5">
      <c r="A33" s="6"/>
      <c r="B33" s="18"/>
      <c r="C33" s="35"/>
      <c r="D33" s="35"/>
      <c r="E33" s="11"/>
      <c r="F33" s="13"/>
      <c r="G33" s="13"/>
      <c r="H33" s="13"/>
      <c r="I33" s="13"/>
      <c r="J33" s="13"/>
      <c r="K33" s="12"/>
      <c r="L33" s="86"/>
      <c r="M33" s="11"/>
      <c r="N33" s="13"/>
      <c r="O33" s="13"/>
      <c r="P33" s="34"/>
      <c r="Q33" s="12"/>
      <c r="R33" s="62">
        <f t="shared" si="0"/>
        <v>0</v>
      </c>
      <c r="S33" s="79">
        <f t="shared" si="1"/>
        <v>0</v>
      </c>
      <c r="T33" s="79">
        <f t="shared" si="2"/>
        <v>0</v>
      </c>
      <c r="U33" s="67">
        <f t="shared" si="3"/>
        <v>0</v>
      </c>
      <c r="V33" s="46">
        <f t="shared" si="4"/>
        <v>0</v>
      </c>
      <c r="W33" s="52">
        <f t="shared" si="5"/>
        <v>0</v>
      </c>
    </row>
    <row r="34" spans="1:23" ht="19" thickBot="1" x14ac:dyDescent="0.5">
      <c r="A34" s="6"/>
      <c r="B34" s="18"/>
      <c r="C34" s="35"/>
      <c r="D34" s="35"/>
      <c r="E34" s="11"/>
      <c r="F34" s="13"/>
      <c r="G34" s="13"/>
      <c r="H34" s="13"/>
      <c r="I34" s="13"/>
      <c r="J34" s="13"/>
      <c r="K34" s="12"/>
      <c r="L34" s="86"/>
      <c r="M34" s="11"/>
      <c r="N34" s="13"/>
      <c r="O34" s="13"/>
      <c r="P34" s="34"/>
      <c r="Q34" s="12"/>
      <c r="R34" s="62">
        <f t="shared" si="0"/>
        <v>0</v>
      </c>
      <c r="S34" s="79">
        <f t="shared" si="1"/>
        <v>0</v>
      </c>
      <c r="T34" s="79">
        <f t="shared" si="2"/>
        <v>0</v>
      </c>
      <c r="U34" s="67">
        <f t="shared" si="3"/>
        <v>0</v>
      </c>
      <c r="V34" s="46">
        <f t="shared" si="4"/>
        <v>0</v>
      </c>
      <c r="W34" s="52">
        <f t="shared" si="5"/>
        <v>0</v>
      </c>
    </row>
    <row r="35" spans="1:23" ht="19" thickBot="1" x14ac:dyDescent="0.5">
      <c r="A35" s="6"/>
      <c r="B35" s="18"/>
      <c r="C35" s="35"/>
      <c r="D35" s="35"/>
      <c r="E35" s="11"/>
      <c r="F35" s="13"/>
      <c r="G35" s="13"/>
      <c r="H35" s="13"/>
      <c r="I35" s="13"/>
      <c r="J35" s="13"/>
      <c r="K35" s="12"/>
      <c r="L35" s="86"/>
      <c r="M35" s="11"/>
      <c r="N35" s="13"/>
      <c r="O35" s="13"/>
      <c r="P35" s="34"/>
      <c r="Q35" s="12"/>
      <c r="R35" s="62">
        <f t="shared" si="0"/>
        <v>0</v>
      </c>
      <c r="S35" s="79">
        <f t="shared" si="1"/>
        <v>0</v>
      </c>
      <c r="T35" s="79">
        <f t="shared" si="2"/>
        <v>0</v>
      </c>
      <c r="U35" s="67">
        <f t="shared" si="3"/>
        <v>0</v>
      </c>
      <c r="V35" s="46">
        <f t="shared" si="4"/>
        <v>0</v>
      </c>
      <c r="W35" s="52">
        <f t="shared" si="5"/>
        <v>0</v>
      </c>
    </row>
    <row r="36" spans="1:23" ht="19" thickBot="1" x14ac:dyDescent="0.5">
      <c r="A36" s="6"/>
      <c r="B36" s="18"/>
      <c r="C36" s="35"/>
      <c r="D36" s="35"/>
      <c r="E36" s="11"/>
      <c r="F36" s="13"/>
      <c r="G36" s="13"/>
      <c r="H36" s="13"/>
      <c r="I36" s="13"/>
      <c r="J36" s="13"/>
      <c r="K36" s="12"/>
      <c r="L36" s="86"/>
      <c r="M36" s="11"/>
      <c r="N36" s="13"/>
      <c r="O36" s="13"/>
      <c r="P36" s="34"/>
      <c r="Q36" s="12"/>
      <c r="R36" s="62">
        <f t="shared" si="0"/>
        <v>0</v>
      </c>
      <c r="S36" s="79">
        <f t="shared" si="1"/>
        <v>0</v>
      </c>
      <c r="T36" s="79">
        <f t="shared" si="2"/>
        <v>0</v>
      </c>
      <c r="U36" s="67">
        <f t="shared" si="3"/>
        <v>0</v>
      </c>
      <c r="V36" s="46">
        <f t="shared" si="4"/>
        <v>0</v>
      </c>
      <c r="W36" s="52">
        <f t="shared" si="5"/>
        <v>0</v>
      </c>
    </row>
    <row r="37" spans="1:23" ht="19" thickBot="1" x14ac:dyDescent="0.5">
      <c r="A37" s="6"/>
      <c r="B37" s="18"/>
      <c r="C37" s="35"/>
      <c r="D37" s="35"/>
      <c r="E37" s="11"/>
      <c r="F37" s="13"/>
      <c r="G37" s="13"/>
      <c r="H37" s="13"/>
      <c r="I37" s="13"/>
      <c r="J37" s="13"/>
      <c r="K37" s="12"/>
      <c r="L37" s="86"/>
      <c r="M37" s="11"/>
      <c r="N37" s="13"/>
      <c r="O37" s="13"/>
      <c r="P37" s="34"/>
      <c r="Q37" s="12"/>
      <c r="R37" s="62">
        <f t="shared" si="0"/>
        <v>0</v>
      </c>
      <c r="S37" s="79">
        <f t="shared" si="1"/>
        <v>0</v>
      </c>
      <c r="T37" s="79">
        <f t="shared" si="2"/>
        <v>0</v>
      </c>
      <c r="U37" s="67">
        <f t="shared" si="3"/>
        <v>0</v>
      </c>
      <c r="V37" s="46">
        <f t="shared" si="4"/>
        <v>0</v>
      </c>
      <c r="W37" s="52">
        <f t="shared" si="5"/>
        <v>0</v>
      </c>
    </row>
    <row r="38" spans="1:23" ht="19" thickBot="1" x14ac:dyDescent="0.5">
      <c r="A38" s="6"/>
      <c r="B38" s="18"/>
      <c r="C38" s="35"/>
      <c r="D38" s="35"/>
      <c r="E38" s="11"/>
      <c r="F38" s="13"/>
      <c r="G38" s="13"/>
      <c r="H38" s="13"/>
      <c r="I38" s="13"/>
      <c r="J38" s="13"/>
      <c r="K38" s="12"/>
      <c r="L38" s="86"/>
      <c r="M38" s="11"/>
      <c r="N38" s="13"/>
      <c r="O38" s="13"/>
      <c r="P38" s="34"/>
      <c r="Q38" s="12"/>
      <c r="R38" s="62">
        <f t="shared" si="0"/>
        <v>0</v>
      </c>
      <c r="S38" s="79">
        <f t="shared" si="1"/>
        <v>0</v>
      </c>
      <c r="T38" s="79">
        <f t="shared" si="2"/>
        <v>0</v>
      </c>
      <c r="U38" s="67">
        <f t="shared" si="3"/>
        <v>0</v>
      </c>
      <c r="V38" s="46">
        <f t="shared" si="4"/>
        <v>0</v>
      </c>
      <c r="W38" s="52">
        <f t="shared" si="5"/>
        <v>0</v>
      </c>
    </row>
    <row r="39" spans="1:23" ht="19" thickBot="1" x14ac:dyDescent="0.5">
      <c r="A39" s="6"/>
      <c r="B39" s="18"/>
      <c r="C39" s="35"/>
      <c r="D39" s="35"/>
      <c r="E39" s="11"/>
      <c r="F39" s="13"/>
      <c r="G39" s="13"/>
      <c r="H39" s="13"/>
      <c r="I39" s="13"/>
      <c r="J39" s="13"/>
      <c r="K39" s="12"/>
      <c r="L39" s="86"/>
      <c r="M39" s="11"/>
      <c r="N39" s="13"/>
      <c r="O39" s="13"/>
      <c r="P39" s="34"/>
      <c r="Q39" s="12"/>
      <c r="R39" s="62">
        <f t="shared" si="0"/>
        <v>0</v>
      </c>
      <c r="S39" s="79">
        <f t="shared" si="1"/>
        <v>0</v>
      </c>
      <c r="T39" s="79">
        <f t="shared" si="2"/>
        <v>0</v>
      </c>
      <c r="U39" s="67">
        <f t="shared" si="3"/>
        <v>0</v>
      </c>
      <c r="V39" s="46">
        <f t="shared" si="4"/>
        <v>0</v>
      </c>
      <c r="W39" s="52">
        <f t="shared" si="5"/>
        <v>0</v>
      </c>
    </row>
    <row r="40" spans="1:23" ht="19" thickBot="1" x14ac:dyDescent="0.5">
      <c r="A40" s="6"/>
      <c r="B40" s="18"/>
      <c r="C40" s="35"/>
      <c r="D40" s="35"/>
      <c r="E40" s="11"/>
      <c r="F40" s="13"/>
      <c r="G40" s="13"/>
      <c r="H40" s="13"/>
      <c r="I40" s="13"/>
      <c r="J40" s="13"/>
      <c r="K40" s="12"/>
      <c r="L40" s="86"/>
      <c r="M40" s="11"/>
      <c r="N40" s="13"/>
      <c r="O40" s="13"/>
      <c r="P40" s="34"/>
      <c r="Q40" s="12"/>
      <c r="R40" s="62">
        <f t="shared" si="0"/>
        <v>0</v>
      </c>
      <c r="S40" s="79">
        <f t="shared" si="1"/>
        <v>0</v>
      </c>
      <c r="T40" s="79">
        <f t="shared" si="2"/>
        <v>0</v>
      </c>
      <c r="U40" s="67">
        <f t="shared" si="3"/>
        <v>0</v>
      </c>
      <c r="V40" s="46">
        <f t="shared" si="4"/>
        <v>0</v>
      </c>
      <c r="W40" s="52">
        <f t="shared" si="5"/>
        <v>0</v>
      </c>
    </row>
    <row r="41" spans="1:23" ht="19" thickBot="1" x14ac:dyDescent="0.5">
      <c r="A41" s="4"/>
      <c r="B41" s="15"/>
      <c r="C41" s="35"/>
      <c r="D41" s="35"/>
      <c r="E41" s="11"/>
      <c r="F41" s="13"/>
      <c r="G41" s="13"/>
      <c r="H41" s="13"/>
      <c r="I41" s="13"/>
      <c r="J41" s="13"/>
      <c r="K41" s="12"/>
      <c r="L41" s="86"/>
      <c r="M41" s="11"/>
      <c r="N41" s="13"/>
      <c r="O41" s="13"/>
      <c r="P41" s="34"/>
      <c r="Q41" s="12"/>
      <c r="R41" s="62">
        <f t="shared" si="0"/>
        <v>0</v>
      </c>
      <c r="S41" s="79">
        <f t="shared" si="1"/>
        <v>0</v>
      </c>
      <c r="T41" s="79">
        <f t="shared" si="2"/>
        <v>0</v>
      </c>
      <c r="U41" s="67">
        <f t="shared" si="3"/>
        <v>0</v>
      </c>
      <c r="V41" s="46">
        <f t="shared" si="4"/>
        <v>0</v>
      </c>
      <c r="W41" s="52">
        <f t="shared" si="5"/>
        <v>0</v>
      </c>
    </row>
    <row r="42" spans="1:23" ht="19" thickBot="1" x14ac:dyDescent="0.5">
      <c r="A42" s="7"/>
      <c r="B42" s="19"/>
      <c r="C42" s="35"/>
      <c r="D42" s="35"/>
      <c r="E42" s="11"/>
      <c r="F42" s="13"/>
      <c r="G42" s="13"/>
      <c r="H42" s="13"/>
      <c r="I42" s="13"/>
      <c r="J42" s="13"/>
      <c r="K42" s="12"/>
      <c r="L42" s="86"/>
      <c r="M42" s="11"/>
      <c r="N42" s="13"/>
      <c r="O42" s="13"/>
      <c r="P42" s="34"/>
      <c r="Q42" s="12"/>
      <c r="R42" s="62">
        <f t="shared" si="0"/>
        <v>0</v>
      </c>
      <c r="S42" s="79">
        <f t="shared" si="1"/>
        <v>0</v>
      </c>
      <c r="T42" s="79">
        <f t="shared" si="2"/>
        <v>0</v>
      </c>
      <c r="U42" s="67">
        <f t="shared" si="3"/>
        <v>0</v>
      </c>
      <c r="V42" s="46">
        <f t="shared" si="4"/>
        <v>0</v>
      </c>
      <c r="W42" s="52">
        <f t="shared" si="5"/>
        <v>0</v>
      </c>
    </row>
    <row r="43" spans="1:23" ht="19" thickBot="1" x14ac:dyDescent="0.5">
      <c r="A43" s="7"/>
      <c r="B43" s="19"/>
      <c r="C43" s="35"/>
      <c r="D43" s="35"/>
      <c r="E43" s="11"/>
      <c r="F43" s="13"/>
      <c r="G43" s="13"/>
      <c r="H43" s="13"/>
      <c r="I43" s="13"/>
      <c r="J43" s="13"/>
      <c r="K43" s="12"/>
      <c r="L43" s="86"/>
      <c r="M43" s="11"/>
      <c r="N43" s="13"/>
      <c r="O43" s="13"/>
      <c r="P43" s="34"/>
      <c r="Q43" s="12"/>
      <c r="R43" s="62">
        <f t="shared" si="0"/>
        <v>0</v>
      </c>
      <c r="S43" s="79">
        <f t="shared" si="1"/>
        <v>0</v>
      </c>
      <c r="T43" s="79">
        <f t="shared" si="2"/>
        <v>0</v>
      </c>
      <c r="U43" s="67">
        <f t="shared" si="3"/>
        <v>0</v>
      </c>
      <c r="V43" s="46">
        <f t="shared" si="4"/>
        <v>0</v>
      </c>
      <c r="W43" s="52">
        <f t="shared" si="5"/>
        <v>0</v>
      </c>
    </row>
    <row r="44" spans="1:23" ht="19" thickBot="1" x14ac:dyDescent="0.5">
      <c r="A44" s="7"/>
      <c r="B44" s="19"/>
      <c r="C44" s="35"/>
      <c r="D44" s="35"/>
      <c r="E44" s="11"/>
      <c r="F44" s="13"/>
      <c r="G44" s="13"/>
      <c r="H44" s="13"/>
      <c r="I44" s="13"/>
      <c r="J44" s="13"/>
      <c r="K44" s="12"/>
      <c r="L44" s="86"/>
      <c r="M44" s="11"/>
      <c r="N44" s="13"/>
      <c r="O44" s="13"/>
      <c r="P44" s="34"/>
      <c r="Q44" s="12"/>
      <c r="R44" s="62">
        <f t="shared" si="0"/>
        <v>0</v>
      </c>
      <c r="S44" s="79">
        <f t="shared" si="1"/>
        <v>0</v>
      </c>
      <c r="T44" s="79">
        <f t="shared" si="2"/>
        <v>0</v>
      </c>
      <c r="U44" s="67">
        <f t="shared" si="3"/>
        <v>0</v>
      </c>
      <c r="V44" s="46">
        <f t="shared" si="4"/>
        <v>0</v>
      </c>
      <c r="W44" s="52">
        <f t="shared" si="5"/>
        <v>0</v>
      </c>
    </row>
    <row r="45" spans="1:23" ht="19" thickBot="1" x14ac:dyDescent="0.5">
      <c r="A45" s="14"/>
      <c r="B45" s="20"/>
      <c r="C45" s="84"/>
      <c r="D45" s="84"/>
      <c r="E45" s="36"/>
      <c r="F45" s="37"/>
      <c r="G45" s="37"/>
      <c r="H45" s="37"/>
      <c r="I45" s="37"/>
      <c r="J45" s="37"/>
      <c r="K45" s="38"/>
      <c r="L45" s="115"/>
      <c r="M45" s="36"/>
      <c r="N45" s="37"/>
      <c r="O45" s="37"/>
      <c r="P45" s="116"/>
      <c r="Q45" s="38"/>
      <c r="R45" s="68">
        <f t="shared" si="0"/>
        <v>0</v>
      </c>
      <c r="S45" s="80">
        <f t="shared" si="1"/>
        <v>0</v>
      </c>
      <c r="T45" s="80">
        <f t="shared" si="2"/>
        <v>0</v>
      </c>
      <c r="U45" s="69">
        <f t="shared" si="3"/>
        <v>0</v>
      </c>
      <c r="V45" s="47">
        <f t="shared" si="4"/>
        <v>0</v>
      </c>
      <c r="W45" s="52">
        <f t="shared" si="5"/>
        <v>0</v>
      </c>
    </row>
    <row r="46" spans="1:23" ht="19" thickBot="1" x14ac:dyDescent="0.5">
      <c r="A46" s="231" t="s">
        <v>61</v>
      </c>
      <c r="B46" s="232"/>
      <c r="C46" s="64">
        <f t="shared" ref="C46:M46" si="6">COUNTIF(C11:C45,"N")/$B7</f>
        <v>0.25</v>
      </c>
      <c r="D46" s="64">
        <f t="shared" si="6"/>
        <v>0.25</v>
      </c>
      <c r="E46" s="64">
        <f t="shared" si="6"/>
        <v>0.25</v>
      </c>
      <c r="F46" s="64">
        <f t="shared" si="6"/>
        <v>0.25</v>
      </c>
      <c r="G46" s="64">
        <f t="shared" si="6"/>
        <v>0.25</v>
      </c>
      <c r="H46" s="64"/>
      <c r="I46" s="64">
        <f t="shared" si="6"/>
        <v>0.25</v>
      </c>
      <c r="J46" s="64">
        <f t="shared" si="6"/>
        <v>0.25</v>
      </c>
      <c r="K46" s="64">
        <f t="shared" si="6"/>
        <v>0.25</v>
      </c>
      <c r="L46" s="64">
        <f t="shared" si="6"/>
        <v>0.25</v>
      </c>
      <c r="M46" s="64">
        <f t="shared" si="6"/>
        <v>0.25</v>
      </c>
      <c r="N46" s="64">
        <f t="shared" ref="N46:O46" si="7">COUNTIF(N11:N45,"N")/$B7</f>
        <v>0.25</v>
      </c>
      <c r="O46" s="64">
        <f t="shared" si="7"/>
        <v>0.25</v>
      </c>
      <c r="P46" s="64">
        <f>COUNTIF(P11:P45,"N")/$B7</f>
        <v>0.25</v>
      </c>
      <c r="Q46" s="64">
        <f>COUNTIF(Q11:Q45,"N")/$B7</f>
        <v>0.25</v>
      </c>
      <c r="R46" s="39"/>
    </row>
    <row r="47" spans="1:23" ht="19" thickBot="1" x14ac:dyDescent="0.5">
      <c r="A47" s="214" t="s">
        <v>57</v>
      </c>
      <c r="B47" s="215"/>
      <c r="C47" s="65">
        <f>COUNTIF(C11:C45,"C")/$B7</f>
        <v>0.25</v>
      </c>
      <c r="D47" s="65">
        <f t="shared" ref="D47:M47" si="8">COUNTIF(D11:D45,"C")/$B7</f>
        <v>0.25</v>
      </c>
      <c r="E47" s="65">
        <f t="shared" si="8"/>
        <v>0.25</v>
      </c>
      <c r="F47" s="65">
        <f t="shared" si="8"/>
        <v>0.25</v>
      </c>
      <c r="G47" s="65">
        <f t="shared" si="8"/>
        <v>0.25</v>
      </c>
      <c r="H47" s="65"/>
      <c r="I47" s="65">
        <f t="shared" si="8"/>
        <v>0.25</v>
      </c>
      <c r="J47" s="65">
        <f t="shared" si="8"/>
        <v>0.25</v>
      </c>
      <c r="K47" s="65">
        <f t="shared" si="8"/>
        <v>0.25</v>
      </c>
      <c r="L47" s="65">
        <f t="shared" si="8"/>
        <v>0.25</v>
      </c>
      <c r="M47" s="65">
        <f t="shared" si="8"/>
        <v>0.25</v>
      </c>
      <c r="N47" s="65">
        <f t="shared" ref="N47:Q47" si="9">COUNTIF(N11:N45,"C")/$B7</f>
        <v>0.25</v>
      </c>
      <c r="O47" s="65">
        <f t="shared" si="9"/>
        <v>0.25</v>
      </c>
      <c r="P47" s="65">
        <f t="shared" si="9"/>
        <v>0.25</v>
      </c>
      <c r="Q47" s="65">
        <f t="shared" si="9"/>
        <v>0.25</v>
      </c>
    </row>
    <row r="48" spans="1:23" ht="19" thickBot="1" x14ac:dyDescent="0.5">
      <c r="A48" s="201" t="s">
        <v>58</v>
      </c>
      <c r="B48" s="202"/>
      <c r="C48" s="64">
        <f>COUNTIF(C11:C45,"Y")/$B7</f>
        <v>0.25</v>
      </c>
      <c r="D48" s="64">
        <f t="shared" ref="D48:M48" si="10">COUNTIF(D11:D45,"Y")/$B7</f>
        <v>0.25</v>
      </c>
      <c r="E48" s="64">
        <f t="shared" si="10"/>
        <v>0.25</v>
      </c>
      <c r="F48" s="64">
        <f t="shared" si="10"/>
        <v>0.25</v>
      </c>
      <c r="G48" s="64">
        <f t="shared" si="10"/>
        <v>0.25</v>
      </c>
      <c r="H48" s="64"/>
      <c r="I48" s="64">
        <f t="shared" si="10"/>
        <v>0.25</v>
      </c>
      <c r="J48" s="64">
        <f t="shared" si="10"/>
        <v>0.25</v>
      </c>
      <c r="K48" s="64">
        <f t="shared" si="10"/>
        <v>0.25</v>
      </c>
      <c r="L48" s="64">
        <f t="shared" si="10"/>
        <v>0.25</v>
      </c>
      <c r="M48" s="64">
        <f t="shared" si="10"/>
        <v>0.25</v>
      </c>
      <c r="N48" s="64">
        <f t="shared" ref="N48:Q48" si="11">COUNTIF(N11:N45,"Y")/$B7</f>
        <v>0.25</v>
      </c>
      <c r="O48" s="64">
        <f t="shared" si="11"/>
        <v>0.25</v>
      </c>
      <c r="P48" s="64">
        <f t="shared" si="11"/>
        <v>0.25</v>
      </c>
      <c r="Q48" s="64">
        <f t="shared" si="11"/>
        <v>0.25</v>
      </c>
    </row>
    <row r="49" spans="1:17" ht="19" thickBot="1" x14ac:dyDescent="0.5">
      <c r="A49" s="217" t="s">
        <v>60</v>
      </c>
      <c r="B49" s="218"/>
      <c r="C49" s="64">
        <f>COUNTIF(C11:C45,"B")/$B7</f>
        <v>0.25</v>
      </c>
      <c r="D49" s="64">
        <f t="shared" ref="D49:M49" si="12">COUNTIF(D11:D45,"B")/$B7</f>
        <v>0.25</v>
      </c>
      <c r="E49" s="64">
        <f t="shared" si="12"/>
        <v>0.25</v>
      </c>
      <c r="F49" s="64">
        <f t="shared" si="12"/>
        <v>0.25</v>
      </c>
      <c r="G49" s="64">
        <f t="shared" si="12"/>
        <v>0.25</v>
      </c>
      <c r="H49" s="64"/>
      <c r="I49" s="64">
        <f t="shared" si="12"/>
        <v>0.25</v>
      </c>
      <c r="J49" s="64">
        <f t="shared" si="12"/>
        <v>0.25</v>
      </c>
      <c r="K49" s="64">
        <f t="shared" si="12"/>
        <v>0.25</v>
      </c>
      <c r="L49" s="64">
        <f t="shared" si="12"/>
        <v>0.25</v>
      </c>
      <c r="M49" s="64">
        <f t="shared" si="12"/>
        <v>0.25</v>
      </c>
      <c r="N49" s="64">
        <f t="shared" ref="N49:Q49" si="13">COUNTIF(N11:N45,"B")/$B7</f>
        <v>0.25</v>
      </c>
      <c r="O49" s="64">
        <f t="shared" si="13"/>
        <v>0.25</v>
      </c>
      <c r="P49" s="64">
        <f t="shared" si="13"/>
        <v>0.25</v>
      </c>
      <c r="Q49" s="64">
        <f t="shared" si="13"/>
        <v>0.25</v>
      </c>
    </row>
    <row r="50" spans="1:17" ht="34.15" customHeight="1" thickBot="1" x14ac:dyDescent="0.5">
      <c r="A50" s="203" t="s">
        <v>62</v>
      </c>
      <c r="B50" s="204"/>
      <c r="C50" s="40">
        <f>SUM(C47:C49)</f>
        <v>0.75</v>
      </c>
      <c r="D50" s="40">
        <f t="shared" ref="D50:M50" si="14">SUM(D47:D49)</f>
        <v>0.75</v>
      </c>
      <c r="E50" s="40">
        <f t="shared" si="14"/>
        <v>0.75</v>
      </c>
      <c r="F50" s="40">
        <f t="shared" si="14"/>
        <v>0.75</v>
      </c>
      <c r="G50" s="40">
        <f t="shared" si="14"/>
        <v>0.75</v>
      </c>
      <c r="H50" s="40"/>
      <c r="I50" s="40">
        <f t="shared" si="14"/>
        <v>0.75</v>
      </c>
      <c r="J50" s="40">
        <f t="shared" si="14"/>
        <v>0.75</v>
      </c>
      <c r="K50" s="40">
        <f t="shared" si="14"/>
        <v>0.75</v>
      </c>
      <c r="L50" s="40">
        <f t="shared" si="14"/>
        <v>0.75</v>
      </c>
      <c r="M50" s="40">
        <f t="shared" si="14"/>
        <v>0.75</v>
      </c>
      <c r="N50" s="40">
        <f t="shared" ref="N50" si="15">SUM(N47:N49)</f>
        <v>0.75</v>
      </c>
      <c r="O50" s="40">
        <f t="shared" ref="O50" si="16">SUM(O47:O49)</f>
        <v>0.75</v>
      </c>
      <c r="P50" s="40">
        <f t="shared" ref="P50:Q50" si="17">SUM(P47:P49)</f>
        <v>0.75</v>
      </c>
      <c r="Q50" s="40">
        <f t="shared" si="17"/>
        <v>0.75</v>
      </c>
    </row>
  </sheetData>
  <sheetProtection selectLockedCells="1"/>
  <mergeCells count="39">
    <mergeCell ref="E1:L1"/>
    <mergeCell ref="L3:L10"/>
    <mergeCell ref="P3:P10"/>
    <mergeCell ref="A48:B48"/>
    <mergeCell ref="A49:B49"/>
    <mergeCell ref="A1:B2"/>
    <mergeCell ref="C1:C2"/>
    <mergeCell ref="D1:D2"/>
    <mergeCell ref="M1:Q2"/>
    <mergeCell ref="E2:I2"/>
    <mergeCell ref="J2:K2"/>
    <mergeCell ref="A50:B50"/>
    <mergeCell ref="T3:T10"/>
    <mergeCell ref="U3:U10"/>
    <mergeCell ref="H3:H10"/>
    <mergeCell ref="V3:V10"/>
    <mergeCell ref="A5:A6"/>
    <mergeCell ref="B5:B6"/>
    <mergeCell ref="A7:A9"/>
    <mergeCell ref="B7:B9"/>
    <mergeCell ref="A10:B10"/>
    <mergeCell ref="Q3:Q10"/>
    <mergeCell ref="J3:J10"/>
    <mergeCell ref="W3:W10"/>
    <mergeCell ref="A47:B47"/>
    <mergeCell ref="M3:M10"/>
    <mergeCell ref="N3:N10"/>
    <mergeCell ref="O3:O10"/>
    <mergeCell ref="S3:S10"/>
    <mergeCell ref="K3:K10"/>
    <mergeCell ref="E3:E10"/>
    <mergeCell ref="F3:F10"/>
    <mergeCell ref="G3:G10"/>
    <mergeCell ref="I3:I10"/>
    <mergeCell ref="A46:B46"/>
    <mergeCell ref="R3:R10"/>
    <mergeCell ref="A3:B4"/>
    <mergeCell ref="C3:C10"/>
    <mergeCell ref="D3:D10"/>
  </mergeCells>
  <conditionalFormatting sqref="C11:Q45">
    <cfRule type="containsText" dxfId="11" priority="3" operator="containsText" text="n">
      <formula>NOT(ISERROR(SEARCH("n",C11)))</formula>
    </cfRule>
    <cfRule type="containsText" dxfId="10" priority="4" operator="containsText" text="Y">
      <formula>NOT(ISERROR(SEARCH("Y",C11)))</formula>
    </cfRule>
  </conditionalFormatting>
  <conditionalFormatting sqref="C11:Q45">
    <cfRule type="cellIs" dxfId="9" priority="1" operator="equal">
      <formula>"c"</formula>
    </cfRule>
    <cfRule type="cellIs" dxfId="8" priority="2" operator="equal">
      <formula>"b"</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5 - Writing&amp;RVersion 1: July 2015</oddHeader>
  </headerFooter>
  <rowBreaks count="1" manualBreakCount="1">
    <brk id="50" max="19"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tabSelected="1" zoomScale="60" zoomScaleNormal="60" zoomScaleSheetLayoutView="40" zoomScalePageLayoutView="50" workbookViewId="0">
      <selection activeCell="S11" sqref="S11:S45"/>
    </sheetView>
  </sheetViews>
  <sheetFormatPr defaultColWidth="8.81640625" defaultRowHeight="14.5" x14ac:dyDescent="0.35"/>
  <cols>
    <col min="1" max="1" width="12.7265625" style="2" customWidth="1"/>
    <col min="2" max="2" width="18.7265625" style="2" customWidth="1"/>
    <col min="3" max="3" width="23" style="2" customWidth="1"/>
    <col min="4" max="4" width="18.26953125" style="2" customWidth="1"/>
    <col min="5" max="5" width="11.54296875" style="2" customWidth="1"/>
    <col min="6" max="6" width="12" style="2" customWidth="1"/>
    <col min="7" max="7" width="11.7265625" style="2" customWidth="1"/>
    <col min="8" max="8" width="9.54296875" style="2" customWidth="1"/>
    <col min="9" max="9" width="18.1796875" style="2" customWidth="1"/>
    <col min="10" max="10" width="12.7265625" style="2" customWidth="1"/>
    <col min="11" max="11" width="15.1796875" style="2" customWidth="1"/>
    <col min="12" max="12" width="17.453125" style="2" customWidth="1"/>
    <col min="13" max="13" width="12.7265625" style="2" customWidth="1"/>
    <col min="14" max="14" width="7.453125" style="1" customWidth="1"/>
    <col min="15" max="18" width="7.453125" style="2" customWidth="1"/>
    <col min="19" max="16384" width="8.81640625" style="2"/>
  </cols>
  <sheetData>
    <row r="1" spans="1:19" ht="15" customHeight="1" thickBot="1" x14ac:dyDescent="0.4">
      <c r="A1" s="172" t="s">
        <v>29</v>
      </c>
      <c r="B1" s="174"/>
      <c r="C1" s="342" t="s">
        <v>67</v>
      </c>
      <c r="D1" s="239" t="s">
        <v>19</v>
      </c>
      <c r="E1" s="241" t="s">
        <v>8</v>
      </c>
      <c r="F1" s="307"/>
      <c r="G1" s="307"/>
      <c r="H1" s="242"/>
      <c r="I1" s="243"/>
      <c r="J1" s="239" t="s">
        <v>20</v>
      </c>
      <c r="K1" s="308" t="s">
        <v>21</v>
      </c>
      <c r="L1" s="192" t="s">
        <v>17</v>
      </c>
      <c r="M1" s="193"/>
    </row>
    <row r="2" spans="1:19" ht="29.5" thickBot="1" x14ac:dyDescent="0.4">
      <c r="A2" s="237"/>
      <c r="B2" s="238"/>
      <c r="C2" s="343"/>
      <c r="D2" s="340"/>
      <c r="E2" s="21" t="s">
        <v>5</v>
      </c>
      <c r="F2" s="367" t="s">
        <v>7</v>
      </c>
      <c r="G2" s="368"/>
      <c r="H2" s="21" t="s">
        <v>6</v>
      </c>
      <c r="I2" s="21" t="s">
        <v>9</v>
      </c>
      <c r="J2" s="369"/>
      <c r="K2" s="340"/>
      <c r="L2" s="194"/>
      <c r="M2" s="195"/>
    </row>
    <row r="3" spans="1:19" ht="18" customHeight="1" x14ac:dyDescent="0.35">
      <c r="A3" s="252" t="s">
        <v>28</v>
      </c>
      <c r="B3" s="378"/>
      <c r="C3" s="332" t="s">
        <v>170</v>
      </c>
      <c r="D3" s="440" t="s">
        <v>180</v>
      </c>
      <c r="E3" s="427" t="s">
        <v>172</v>
      </c>
      <c r="F3" s="297" t="s">
        <v>173</v>
      </c>
      <c r="G3" s="284" t="s">
        <v>174</v>
      </c>
      <c r="H3" s="313" t="s">
        <v>26</v>
      </c>
      <c r="I3" s="313" t="s">
        <v>181</v>
      </c>
      <c r="J3" s="198" t="s">
        <v>167</v>
      </c>
      <c r="K3" s="198" t="s">
        <v>182</v>
      </c>
      <c r="L3" s="297" t="s">
        <v>25</v>
      </c>
      <c r="M3" s="349" t="s">
        <v>27</v>
      </c>
      <c r="N3" s="293" t="s">
        <v>63</v>
      </c>
      <c r="O3" s="207" t="s">
        <v>55</v>
      </c>
      <c r="P3" s="233" t="s">
        <v>56</v>
      </c>
      <c r="Q3" s="205" t="s">
        <v>59</v>
      </c>
      <c r="R3" s="289" t="s">
        <v>65</v>
      </c>
      <c r="S3" s="228" t="s">
        <v>66</v>
      </c>
    </row>
    <row r="4" spans="1:19" ht="15.75" customHeight="1" x14ac:dyDescent="0.35">
      <c r="A4" s="254"/>
      <c r="B4" s="379"/>
      <c r="C4" s="397"/>
      <c r="D4" s="441"/>
      <c r="E4" s="443"/>
      <c r="F4" s="298"/>
      <c r="G4" s="285"/>
      <c r="H4" s="314"/>
      <c r="I4" s="314"/>
      <c r="J4" s="190"/>
      <c r="K4" s="199"/>
      <c r="L4" s="298"/>
      <c r="M4" s="350"/>
      <c r="N4" s="294"/>
      <c r="O4" s="208"/>
      <c r="P4" s="234"/>
      <c r="Q4" s="206"/>
      <c r="R4" s="290"/>
      <c r="S4" s="229"/>
    </row>
    <row r="5" spans="1:19" ht="15" customHeight="1" x14ac:dyDescent="0.35">
      <c r="A5" s="223" t="s">
        <v>11</v>
      </c>
      <c r="B5" s="380"/>
      <c r="C5" s="397"/>
      <c r="D5" s="441"/>
      <c r="E5" s="443"/>
      <c r="F5" s="298"/>
      <c r="G5" s="285"/>
      <c r="H5" s="314"/>
      <c r="I5" s="314"/>
      <c r="J5" s="190"/>
      <c r="K5" s="199"/>
      <c r="L5" s="298"/>
      <c r="M5" s="350"/>
      <c r="N5" s="294"/>
      <c r="O5" s="208"/>
      <c r="P5" s="234"/>
      <c r="Q5" s="206"/>
      <c r="R5" s="290"/>
      <c r="S5" s="229"/>
    </row>
    <row r="6" spans="1:19" ht="18" customHeight="1" x14ac:dyDescent="0.35">
      <c r="A6" s="223"/>
      <c r="B6" s="380"/>
      <c r="C6" s="397"/>
      <c r="D6" s="441"/>
      <c r="E6" s="443"/>
      <c r="F6" s="298"/>
      <c r="G6" s="285"/>
      <c r="H6" s="314"/>
      <c r="I6" s="314"/>
      <c r="J6" s="190"/>
      <c r="K6" s="199"/>
      <c r="L6" s="298"/>
      <c r="M6" s="350"/>
      <c r="N6" s="294"/>
      <c r="O6" s="208"/>
      <c r="P6" s="234"/>
      <c r="Q6" s="206"/>
      <c r="R6" s="290"/>
      <c r="S6" s="229"/>
    </row>
    <row r="7" spans="1:19" ht="18" customHeight="1" x14ac:dyDescent="0.35">
      <c r="A7" s="221" t="s">
        <v>12</v>
      </c>
      <c r="B7" s="381">
        <v>4</v>
      </c>
      <c r="C7" s="397"/>
      <c r="D7" s="441"/>
      <c r="E7" s="443"/>
      <c r="F7" s="298"/>
      <c r="G7" s="285"/>
      <c r="H7" s="314"/>
      <c r="I7" s="314"/>
      <c r="J7" s="190"/>
      <c r="K7" s="199"/>
      <c r="L7" s="298"/>
      <c r="M7" s="350"/>
      <c r="N7" s="294"/>
      <c r="O7" s="208"/>
      <c r="P7" s="234"/>
      <c r="Q7" s="206"/>
      <c r="R7" s="290"/>
      <c r="S7" s="229"/>
    </row>
    <row r="8" spans="1:19" ht="18" customHeight="1" x14ac:dyDescent="0.35">
      <c r="A8" s="221"/>
      <c r="B8" s="381"/>
      <c r="C8" s="397"/>
      <c r="D8" s="441"/>
      <c r="E8" s="443"/>
      <c r="F8" s="298"/>
      <c r="G8" s="285"/>
      <c r="H8" s="314"/>
      <c r="I8" s="314"/>
      <c r="J8" s="190"/>
      <c r="K8" s="199"/>
      <c r="L8" s="298"/>
      <c r="M8" s="350"/>
      <c r="N8" s="294"/>
      <c r="O8" s="208"/>
      <c r="P8" s="234"/>
      <c r="Q8" s="206"/>
      <c r="R8" s="290"/>
      <c r="S8" s="229"/>
    </row>
    <row r="9" spans="1:19" ht="18" customHeight="1" x14ac:dyDescent="0.35">
      <c r="A9" s="221"/>
      <c r="B9" s="381"/>
      <c r="C9" s="397"/>
      <c r="D9" s="441"/>
      <c r="E9" s="443"/>
      <c r="F9" s="298"/>
      <c r="G9" s="285"/>
      <c r="H9" s="314"/>
      <c r="I9" s="314"/>
      <c r="J9" s="190"/>
      <c r="K9" s="199"/>
      <c r="L9" s="298"/>
      <c r="M9" s="350"/>
      <c r="N9" s="294"/>
      <c r="O9" s="208"/>
      <c r="P9" s="234"/>
      <c r="Q9" s="206"/>
      <c r="R9" s="290"/>
      <c r="S9" s="229"/>
    </row>
    <row r="10" spans="1:19" ht="41.5" customHeight="1" thickBot="1" x14ac:dyDescent="0.4">
      <c r="A10" s="250" t="s">
        <v>0</v>
      </c>
      <c r="B10" s="304"/>
      <c r="C10" s="397"/>
      <c r="D10" s="442"/>
      <c r="E10" s="444"/>
      <c r="F10" s="299"/>
      <c r="G10" s="286"/>
      <c r="H10" s="315"/>
      <c r="I10" s="315"/>
      <c r="J10" s="191"/>
      <c r="K10" s="200"/>
      <c r="L10" s="299"/>
      <c r="M10" s="351"/>
      <c r="N10" s="295"/>
      <c r="O10" s="296"/>
      <c r="P10" s="287"/>
      <c r="Q10" s="288"/>
      <c r="R10" s="291"/>
      <c r="S10" s="292"/>
    </row>
    <row r="11" spans="1:19" ht="18.5" x14ac:dyDescent="0.45">
      <c r="A11" s="27"/>
      <c r="B11" s="136"/>
      <c r="C11" s="134" t="s">
        <v>76</v>
      </c>
      <c r="D11" s="132" t="s">
        <v>76</v>
      </c>
      <c r="E11" s="132" t="s">
        <v>76</v>
      </c>
      <c r="F11" s="132" t="s">
        <v>76</v>
      </c>
      <c r="G11" s="132" t="s">
        <v>76</v>
      </c>
      <c r="H11" s="132" t="s">
        <v>76</v>
      </c>
      <c r="I11" s="132" t="s">
        <v>76</v>
      </c>
      <c r="J11" s="132" t="s">
        <v>76</v>
      </c>
      <c r="K11" s="132" t="s">
        <v>76</v>
      </c>
      <c r="L11" s="132" t="s">
        <v>76</v>
      </c>
      <c r="M11" s="132" t="s">
        <v>76</v>
      </c>
      <c r="N11" s="62">
        <f>COUNTIF(C11:M11,"N")</f>
        <v>0</v>
      </c>
      <c r="O11" s="62">
        <f>COUNTIF(C11:M11,"C")</f>
        <v>0</v>
      </c>
      <c r="P11" s="62">
        <f>COUNTIF(C11:M11,"Y")</f>
        <v>11</v>
      </c>
      <c r="Q11" s="61">
        <f>COUNTIF(C11:M11,"B")</f>
        <v>0</v>
      </c>
      <c r="R11" s="78">
        <f>SUM(O11:Q11)</f>
        <v>11</v>
      </c>
      <c r="S11" s="48">
        <f>R11/11</f>
        <v>1</v>
      </c>
    </row>
    <row r="12" spans="1:19" ht="18.5" x14ac:dyDescent="0.45">
      <c r="A12" s="28"/>
      <c r="B12" s="137"/>
      <c r="C12" s="134" t="s">
        <v>77</v>
      </c>
      <c r="D12" s="132" t="s">
        <v>77</v>
      </c>
      <c r="E12" s="132" t="s">
        <v>77</v>
      </c>
      <c r="F12" s="132" t="s">
        <v>77</v>
      </c>
      <c r="G12" s="132" t="s">
        <v>77</v>
      </c>
      <c r="H12" s="132" t="s">
        <v>77</v>
      </c>
      <c r="I12" s="132" t="s">
        <v>77</v>
      </c>
      <c r="J12" s="132" t="s">
        <v>77</v>
      </c>
      <c r="K12" s="132" t="s">
        <v>77</v>
      </c>
      <c r="L12" s="132" t="s">
        <v>77</v>
      </c>
      <c r="M12" s="132" t="s">
        <v>77</v>
      </c>
      <c r="N12" s="62">
        <f t="shared" ref="N12:N45" si="0">COUNTIF(C12:M12,"N")</f>
        <v>11</v>
      </c>
      <c r="O12" s="62">
        <f t="shared" ref="O12:O45" si="1">COUNTIF(C12:M12,"C")</f>
        <v>0</v>
      </c>
      <c r="P12" s="62">
        <f t="shared" ref="P12:P45" si="2">COUNTIF(C12:M12,"Y")</f>
        <v>0</v>
      </c>
      <c r="Q12" s="61">
        <f t="shared" ref="Q12:Q45" si="3">COUNTIF(C12:M12,"B")</f>
        <v>0</v>
      </c>
      <c r="R12" s="74">
        <f t="shared" ref="R12:R45" si="4">SUM(O12:Q12)</f>
        <v>0</v>
      </c>
      <c r="S12" s="48">
        <f t="shared" ref="S12:S45" si="5">R12/11</f>
        <v>0</v>
      </c>
    </row>
    <row r="13" spans="1:19" ht="18.5" x14ac:dyDescent="0.45">
      <c r="A13" s="28"/>
      <c r="B13" s="137"/>
      <c r="C13" s="134" t="s">
        <v>78</v>
      </c>
      <c r="D13" s="132" t="s">
        <v>78</v>
      </c>
      <c r="E13" s="132" t="s">
        <v>78</v>
      </c>
      <c r="F13" s="132" t="s">
        <v>78</v>
      </c>
      <c r="G13" s="132" t="s">
        <v>78</v>
      </c>
      <c r="H13" s="132" t="s">
        <v>78</v>
      </c>
      <c r="I13" s="132" t="s">
        <v>78</v>
      </c>
      <c r="J13" s="132" t="s">
        <v>78</v>
      </c>
      <c r="K13" s="132" t="s">
        <v>78</v>
      </c>
      <c r="L13" s="132" t="s">
        <v>78</v>
      </c>
      <c r="M13" s="132" t="s">
        <v>78</v>
      </c>
      <c r="N13" s="62">
        <f t="shared" si="0"/>
        <v>0</v>
      </c>
      <c r="O13" s="62">
        <f t="shared" si="1"/>
        <v>11</v>
      </c>
      <c r="P13" s="62">
        <f t="shared" si="2"/>
        <v>0</v>
      </c>
      <c r="Q13" s="61">
        <f t="shared" si="3"/>
        <v>0</v>
      </c>
      <c r="R13" s="74">
        <f t="shared" si="4"/>
        <v>11</v>
      </c>
      <c r="S13" s="48">
        <f t="shared" si="5"/>
        <v>1</v>
      </c>
    </row>
    <row r="14" spans="1:19" ht="18.5" x14ac:dyDescent="0.45">
      <c r="A14" s="28"/>
      <c r="B14" s="137"/>
      <c r="C14" s="134" t="s">
        <v>80</v>
      </c>
      <c r="D14" s="132" t="s">
        <v>80</v>
      </c>
      <c r="E14" s="132" t="s">
        <v>80</v>
      </c>
      <c r="F14" s="132" t="s">
        <v>80</v>
      </c>
      <c r="G14" s="132" t="s">
        <v>80</v>
      </c>
      <c r="H14" s="132" t="s">
        <v>80</v>
      </c>
      <c r="I14" s="132" t="s">
        <v>80</v>
      </c>
      <c r="J14" s="132" t="s">
        <v>80</v>
      </c>
      <c r="K14" s="132" t="s">
        <v>80</v>
      </c>
      <c r="L14" s="132" t="s">
        <v>80</v>
      </c>
      <c r="M14" s="132" t="s">
        <v>80</v>
      </c>
      <c r="N14" s="62">
        <f t="shared" si="0"/>
        <v>0</v>
      </c>
      <c r="O14" s="62">
        <f t="shared" si="1"/>
        <v>0</v>
      </c>
      <c r="P14" s="62">
        <f t="shared" si="2"/>
        <v>0</v>
      </c>
      <c r="Q14" s="61">
        <f t="shared" si="3"/>
        <v>11</v>
      </c>
      <c r="R14" s="74">
        <f t="shared" si="4"/>
        <v>11</v>
      </c>
      <c r="S14" s="48">
        <f t="shared" si="5"/>
        <v>1</v>
      </c>
    </row>
    <row r="15" spans="1:19" ht="18.5" x14ac:dyDescent="0.45">
      <c r="A15" s="28"/>
      <c r="B15" s="137"/>
      <c r="C15" s="134"/>
      <c r="D15" s="133"/>
      <c r="E15" s="35"/>
      <c r="F15" s="11"/>
      <c r="G15" s="12"/>
      <c r="H15" s="35"/>
      <c r="I15" s="35"/>
      <c r="J15" s="35"/>
      <c r="K15" s="35"/>
      <c r="L15" s="11"/>
      <c r="M15" s="12"/>
      <c r="N15" s="62">
        <f t="shared" si="0"/>
        <v>0</v>
      </c>
      <c r="O15" s="62">
        <f t="shared" si="1"/>
        <v>0</v>
      </c>
      <c r="P15" s="62">
        <f t="shared" si="2"/>
        <v>0</v>
      </c>
      <c r="Q15" s="61">
        <f t="shared" si="3"/>
        <v>0</v>
      </c>
      <c r="R15" s="74">
        <f t="shared" si="4"/>
        <v>0</v>
      </c>
      <c r="S15" s="48">
        <f t="shared" si="5"/>
        <v>0</v>
      </c>
    </row>
    <row r="16" spans="1:19" ht="18.5" x14ac:dyDescent="0.45">
      <c r="A16" s="28"/>
      <c r="B16" s="137"/>
      <c r="C16" s="134"/>
      <c r="D16" s="35"/>
      <c r="E16" s="35"/>
      <c r="F16" s="11"/>
      <c r="G16" s="12"/>
      <c r="H16" s="35"/>
      <c r="I16" s="35"/>
      <c r="J16" s="35"/>
      <c r="K16" s="35"/>
      <c r="L16" s="11"/>
      <c r="M16" s="12"/>
      <c r="N16" s="62">
        <f t="shared" si="0"/>
        <v>0</v>
      </c>
      <c r="O16" s="62">
        <f t="shared" si="1"/>
        <v>0</v>
      </c>
      <c r="P16" s="62">
        <f t="shared" si="2"/>
        <v>0</v>
      </c>
      <c r="Q16" s="61">
        <f t="shared" si="3"/>
        <v>0</v>
      </c>
      <c r="R16" s="74">
        <f t="shared" si="4"/>
        <v>0</v>
      </c>
      <c r="S16" s="48">
        <f t="shared" si="5"/>
        <v>0</v>
      </c>
    </row>
    <row r="17" spans="1:19" ht="18.5" x14ac:dyDescent="0.45">
      <c r="A17" s="28"/>
      <c r="B17" s="137"/>
      <c r="C17" s="134"/>
      <c r="D17" s="35"/>
      <c r="E17" s="35"/>
      <c r="F17" s="11"/>
      <c r="G17" s="12"/>
      <c r="H17" s="35"/>
      <c r="I17" s="35"/>
      <c r="J17" s="35"/>
      <c r="K17" s="35"/>
      <c r="L17" s="11"/>
      <c r="M17" s="12"/>
      <c r="N17" s="62">
        <f t="shared" si="0"/>
        <v>0</v>
      </c>
      <c r="O17" s="62">
        <f t="shared" si="1"/>
        <v>0</v>
      </c>
      <c r="P17" s="62">
        <f t="shared" si="2"/>
        <v>0</v>
      </c>
      <c r="Q17" s="61">
        <f t="shared" si="3"/>
        <v>0</v>
      </c>
      <c r="R17" s="74">
        <f t="shared" si="4"/>
        <v>0</v>
      </c>
      <c r="S17" s="48">
        <f t="shared" si="5"/>
        <v>0</v>
      </c>
    </row>
    <row r="18" spans="1:19" ht="18.5" x14ac:dyDescent="0.45">
      <c r="A18" s="28"/>
      <c r="B18" s="137"/>
      <c r="C18" s="134"/>
      <c r="D18" s="35"/>
      <c r="E18" s="35"/>
      <c r="F18" s="11"/>
      <c r="G18" s="12"/>
      <c r="H18" s="35"/>
      <c r="I18" s="35"/>
      <c r="J18" s="35"/>
      <c r="K18" s="35"/>
      <c r="L18" s="11"/>
      <c r="M18" s="12"/>
      <c r="N18" s="62">
        <f t="shared" si="0"/>
        <v>0</v>
      </c>
      <c r="O18" s="62">
        <f t="shared" si="1"/>
        <v>0</v>
      </c>
      <c r="P18" s="62">
        <f t="shared" si="2"/>
        <v>0</v>
      </c>
      <c r="Q18" s="61">
        <f t="shared" si="3"/>
        <v>0</v>
      </c>
      <c r="R18" s="74">
        <f t="shared" si="4"/>
        <v>0</v>
      </c>
      <c r="S18" s="48">
        <f t="shared" si="5"/>
        <v>0</v>
      </c>
    </row>
    <row r="19" spans="1:19" ht="18.5" x14ac:dyDescent="0.45">
      <c r="A19" s="28"/>
      <c r="B19" s="137"/>
      <c r="C19" s="134"/>
      <c r="D19" s="35"/>
      <c r="E19" s="35"/>
      <c r="F19" s="11"/>
      <c r="G19" s="12"/>
      <c r="H19" s="35"/>
      <c r="I19" s="35"/>
      <c r="J19" s="35"/>
      <c r="K19" s="35"/>
      <c r="L19" s="11"/>
      <c r="M19" s="12"/>
      <c r="N19" s="62">
        <f t="shared" si="0"/>
        <v>0</v>
      </c>
      <c r="O19" s="62">
        <f t="shared" si="1"/>
        <v>0</v>
      </c>
      <c r="P19" s="62">
        <f t="shared" si="2"/>
        <v>0</v>
      </c>
      <c r="Q19" s="61">
        <f t="shared" si="3"/>
        <v>0</v>
      </c>
      <c r="R19" s="74">
        <f t="shared" si="4"/>
        <v>0</v>
      </c>
      <c r="S19" s="48">
        <f t="shared" si="5"/>
        <v>0</v>
      </c>
    </row>
    <row r="20" spans="1:19" ht="18.5" x14ac:dyDescent="0.45">
      <c r="A20" s="28"/>
      <c r="B20" s="137"/>
      <c r="C20" s="134"/>
      <c r="D20" s="35"/>
      <c r="E20" s="35"/>
      <c r="F20" s="11"/>
      <c r="G20" s="12"/>
      <c r="H20" s="35"/>
      <c r="I20" s="35"/>
      <c r="J20" s="35"/>
      <c r="K20" s="35"/>
      <c r="L20" s="11"/>
      <c r="M20" s="12"/>
      <c r="N20" s="62">
        <f t="shared" si="0"/>
        <v>0</v>
      </c>
      <c r="O20" s="62">
        <f t="shared" si="1"/>
        <v>0</v>
      </c>
      <c r="P20" s="62">
        <f t="shared" si="2"/>
        <v>0</v>
      </c>
      <c r="Q20" s="61">
        <f t="shared" si="3"/>
        <v>0</v>
      </c>
      <c r="R20" s="74">
        <f t="shared" si="4"/>
        <v>0</v>
      </c>
      <c r="S20" s="48">
        <f t="shared" si="5"/>
        <v>0</v>
      </c>
    </row>
    <row r="21" spans="1:19" ht="18.5" x14ac:dyDescent="0.45">
      <c r="A21" s="28"/>
      <c r="B21" s="137"/>
      <c r="C21" s="134"/>
      <c r="D21" s="35"/>
      <c r="E21" s="35"/>
      <c r="F21" s="11"/>
      <c r="G21" s="12"/>
      <c r="H21" s="35"/>
      <c r="I21" s="35"/>
      <c r="J21" s="35"/>
      <c r="K21" s="35"/>
      <c r="L21" s="11"/>
      <c r="M21" s="12"/>
      <c r="N21" s="62">
        <f t="shared" si="0"/>
        <v>0</v>
      </c>
      <c r="O21" s="62">
        <f t="shared" si="1"/>
        <v>0</v>
      </c>
      <c r="P21" s="62">
        <f t="shared" si="2"/>
        <v>0</v>
      </c>
      <c r="Q21" s="61">
        <f t="shared" si="3"/>
        <v>0</v>
      </c>
      <c r="R21" s="74">
        <f t="shared" si="4"/>
        <v>0</v>
      </c>
      <c r="S21" s="48">
        <f t="shared" si="5"/>
        <v>0</v>
      </c>
    </row>
    <row r="22" spans="1:19" ht="18.5" x14ac:dyDescent="0.45">
      <c r="A22" s="28"/>
      <c r="B22" s="137"/>
      <c r="C22" s="134"/>
      <c r="D22" s="35"/>
      <c r="E22" s="35"/>
      <c r="F22" s="11"/>
      <c r="G22" s="12"/>
      <c r="H22" s="35"/>
      <c r="I22" s="35"/>
      <c r="J22" s="35"/>
      <c r="K22" s="35"/>
      <c r="L22" s="11"/>
      <c r="M22" s="12"/>
      <c r="N22" s="62">
        <f t="shared" si="0"/>
        <v>0</v>
      </c>
      <c r="O22" s="62">
        <f t="shared" si="1"/>
        <v>0</v>
      </c>
      <c r="P22" s="62">
        <f t="shared" si="2"/>
        <v>0</v>
      </c>
      <c r="Q22" s="61">
        <f t="shared" si="3"/>
        <v>0</v>
      </c>
      <c r="R22" s="74">
        <f t="shared" si="4"/>
        <v>0</v>
      </c>
      <c r="S22" s="48">
        <f t="shared" si="5"/>
        <v>0</v>
      </c>
    </row>
    <row r="23" spans="1:19" ht="18.5" x14ac:dyDescent="0.45">
      <c r="A23" s="28"/>
      <c r="B23" s="137"/>
      <c r="C23" s="134"/>
      <c r="D23" s="35"/>
      <c r="E23" s="35"/>
      <c r="F23" s="11"/>
      <c r="G23" s="12"/>
      <c r="H23" s="35"/>
      <c r="I23" s="35"/>
      <c r="J23" s="35"/>
      <c r="K23" s="35"/>
      <c r="L23" s="11"/>
      <c r="M23" s="12"/>
      <c r="N23" s="62">
        <f t="shared" si="0"/>
        <v>0</v>
      </c>
      <c r="O23" s="62">
        <f t="shared" si="1"/>
        <v>0</v>
      </c>
      <c r="P23" s="62">
        <f t="shared" si="2"/>
        <v>0</v>
      </c>
      <c r="Q23" s="61">
        <f t="shared" si="3"/>
        <v>0</v>
      </c>
      <c r="R23" s="74">
        <f t="shared" si="4"/>
        <v>0</v>
      </c>
      <c r="S23" s="48">
        <f t="shared" si="5"/>
        <v>0</v>
      </c>
    </row>
    <row r="24" spans="1:19" ht="18.5" x14ac:dyDescent="0.45">
      <c r="A24" s="29"/>
      <c r="B24" s="137"/>
      <c r="C24" s="134"/>
      <c r="D24" s="35"/>
      <c r="E24" s="35"/>
      <c r="F24" s="11"/>
      <c r="G24" s="12"/>
      <c r="H24" s="35"/>
      <c r="I24" s="35"/>
      <c r="J24" s="35"/>
      <c r="K24" s="35"/>
      <c r="L24" s="11"/>
      <c r="M24" s="12"/>
      <c r="N24" s="62">
        <f t="shared" si="0"/>
        <v>0</v>
      </c>
      <c r="O24" s="62">
        <f t="shared" si="1"/>
        <v>0</v>
      </c>
      <c r="P24" s="62">
        <f t="shared" si="2"/>
        <v>0</v>
      </c>
      <c r="Q24" s="61">
        <f t="shared" si="3"/>
        <v>0</v>
      </c>
      <c r="R24" s="74">
        <f t="shared" si="4"/>
        <v>0</v>
      </c>
      <c r="S24" s="48">
        <f t="shared" si="5"/>
        <v>0</v>
      </c>
    </row>
    <row r="25" spans="1:19" ht="18.5" x14ac:dyDescent="0.45">
      <c r="A25" s="29"/>
      <c r="B25" s="137"/>
      <c r="C25" s="134"/>
      <c r="D25" s="35"/>
      <c r="E25" s="35"/>
      <c r="F25" s="11"/>
      <c r="G25" s="12"/>
      <c r="H25" s="35"/>
      <c r="I25" s="35"/>
      <c r="J25" s="35"/>
      <c r="K25" s="35"/>
      <c r="L25" s="11"/>
      <c r="M25" s="12"/>
      <c r="N25" s="62">
        <f t="shared" si="0"/>
        <v>0</v>
      </c>
      <c r="O25" s="62">
        <f t="shared" si="1"/>
        <v>0</v>
      </c>
      <c r="P25" s="62">
        <f t="shared" si="2"/>
        <v>0</v>
      </c>
      <c r="Q25" s="61">
        <f t="shared" si="3"/>
        <v>0</v>
      </c>
      <c r="R25" s="74">
        <f t="shared" si="4"/>
        <v>0</v>
      </c>
      <c r="S25" s="48">
        <f t="shared" si="5"/>
        <v>0</v>
      </c>
    </row>
    <row r="26" spans="1:19" ht="18.5" x14ac:dyDescent="0.45">
      <c r="A26" s="28"/>
      <c r="B26" s="137"/>
      <c r="C26" s="134"/>
      <c r="D26" s="35"/>
      <c r="E26" s="35"/>
      <c r="F26" s="11"/>
      <c r="G26" s="12"/>
      <c r="H26" s="35"/>
      <c r="I26" s="35"/>
      <c r="J26" s="35"/>
      <c r="K26" s="35"/>
      <c r="L26" s="11"/>
      <c r="M26" s="12"/>
      <c r="N26" s="62">
        <f t="shared" si="0"/>
        <v>0</v>
      </c>
      <c r="O26" s="62">
        <f t="shared" si="1"/>
        <v>0</v>
      </c>
      <c r="P26" s="62">
        <f t="shared" si="2"/>
        <v>0</v>
      </c>
      <c r="Q26" s="61">
        <f t="shared" si="3"/>
        <v>0</v>
      </c>
      <c r="R26" s="74">
        <f t="shared" si="4"/>
        <v>0</v>
      </c>
      <c r="S26" s="48">
        <f t="shared" si="5"/>
        <v>0</v>
      </c>
    </row>
    <row r="27" spans="1:19" ht="18.5" x14ac:dyDescent="0.45">
      <c r="A27" s="28"/>
      <c r="B27" s="137"/>
      <c r="C27" s="134"/>
      <c r="D27" s="35"/>
      <c r="E27" s="35"/>
      <c r="F27" s="11"/>
      <c r="G27" s="12"/>
      <c r="H27" s="35"/>
      <c r="I27" s="35"/>
      <c r="J27" s="35"/>
      <c r="K27" s="35"/>
      <c r="L27" s="11"/>
      <c r="M27" s="12"/>
      <c r="N27" s="62">
        <f t="shared" si="0"/>
        <v>0</v>
      </c>
      <c r="O27" s="62">
        <f t="shared" si="1"/>
        <v>0</v>
      </c>
      <c r="P27" s="62">
        <f t="shared" si="2"/>
        <v>0</v>
      </c>
      <c r="Q27" s="61">
        <f t="shared" si="3"/>
        <v>0</v>
      </c>
      <c r="R27" s="74">
        <f t="shared" si="4"/>
        <v>0</v>
      </c>
      <c r="S27" s="48">
        <f t="shared" si="5"/>
        <v>0</v>
      </c>
    </row>
    <row r="28" spans="1:19" ht="18.5" x14ac:dyDescent="0.45">
      <c r="A28" s="28"/>
      <c r="B28" s="137"/>
      <c r="C28" s="134"/>
      <c r="D28" s="35"/>
      <c r="E28" s="35"/>
      <c r="F28" s="11"/>
      <c r="G28" s="12"/>
      <c r="H28" s="35"/>
      <c r="I28" s="35"/>
      <c r="J28" s="35"/>
      <c r="K28" s="35"/>
      <c r="L28" s="11"/>
      <c r="M28" s="12"/>
      <c r="N28" s="62">
        <f t="shared" si="0"/>
        <v>0</v>
      </c>
      <c r="O28" s="62">
        <f t="shared" si="1"/>
        <v>0</v>
      </c>
      <c r="P28" s="62">
        <f t="shared" si="2"/>
        <v>0</v>
      </c>
      <c r="Q28" s="61">
        <f t="shared" si="3"/>
        <v>0</v>
      </c>
      <c r="R28" s="74">
        <f t="shared" si="4"/>
        <v>0</v>
      </c>
      <c r="S28" s="48">
        <f t="shared" si="5"/>
        <v>0</v>
      </c>
    </row>
    <row r="29" spans="1:19" ht="18.5" x14ac:dyDescent="0.45">
      <c r="A29" s="28"/>
      <c r="B29" s="137"/>
      <c r="C29" s="134"/>
      <c r="D29" s="35"/>
      <c r="E29" s="35"/>
      <c r="F29" s="11"/>
      <c r="G29" s="12"/>
      <c r="H29" s="35"/>
      <c r="I29" s="35"/>
      <c r="J29" s="35"/>
      <c r="K29" s="35"/>
      <c r="L29" s="11"/>
      <c r="M29" s="12"/>
      <c r="N29" s="62">
        <f t="shared" si="0"/>
        <v>0</v>
      </c>
      <c r="O29" s="62">
        <f t="shared" si="1"/>
        <v>0</v>
      </c>
      <c r="P29" s="62">
        <f t="shared" si="2"/>
        <v>0</v>
      </c>
      <c r="Q29" s="61">
        <f t="shared" si="3"/>
        <v>0</v>
      </c>
      <c r="R29" s="74">
        <f t="shared" si="4"/>
        <v>0</v>
      </c>
      <c r="S29" s="48">
        <f t="shared" si="5"/>
        <v>0</v>
      </c>
    </row>
    <row r="30" spans="1:19" ht="18.5" x14ac:dyDescent="0.45">
      <c r="A30" s="28"/>
      <c r="B30" s="137"/>
      <c r="C30" s="134"/>
      <c r="D30" s="35"/>
      <c r="E30" s="35"/>
      <c r="F30" s="11"/>
      <c r="G30" s="12"/>
      <c r="H30" s="35"/>
      <c r="I30" s="35"/>
      <c r="J30" s="35"/>
      <c r="K30" s="35"/>
      <c r="L30" s="11"/>
      <c r="M30" s="12"/>
      <c r="N30" s="62">
        <f t="shared" si="0"/>
        <v>0</v>
      </c>
      <c r="O30" s="62">
        <f t="shared" si="1"/>
        <v>0</v>
      </c>
      <c r="P30" s="62">
        <f t="shared" si="2"/>
        <v>0</v>
      </c>
      <c r="Q30" s="61">
        <f t="shared" si="3"/>
        <v>0</v>
      </c>
      <c r="R30" s="74">
        <f t="shared" si="4"/>
        <v>0</v>
      </c>
      <c r="S30" s="48">
        <f t="shared" si="5"/>
        <v>0</v>
      </c>
    </row>
    <row r="31" spans="1:19" ht="16.5" customHeight="1" x14ac:dyDescent="0.45">
      <c r="A31" s="28"/>
      <c r="B31" s="138"/>
      <c r="C31" s="134"/>
      <c r="D31" s="35"/>
      <c r="E31" s="35"/>
      <c r="F31" s="11"/>
      <c r="G31" s="12"/>
      <c r="H31" s="35"/>
      <c r="I31" s="35"/>
      <c r="J31" s="35"/>
      <c r="K31" s="35"/>
      <c r="L31" s="11"/>
      <c r="M31" s="12"/>
      <c r="N31" s="62">
        <f t="shared" si="0"/>
        <v>0</v>
      </c>
      <c r="O31" s="62">
        <f t="shared" si="1"/>
        <v>0</v>
      </c>
      <c r="P31" s="62">
        <f t="shared" si="2"/>
        <v>0</v>
      </c>
      <c r="Q31" s="61">
        <f t="shared" si="3"/>
        <v>0</v>
      </c>
      <c r="R31" s="74">
        <f t="shared" si="4"/>
        <v>0</v>
      </c>
      <c r="S31" s="48">
        <f t="shared" si="5"/>
        <v>0</v>
      </c>
    </row>
    <row r="32" spans="1:19" ht="18.5" x14ac:dyDescent="0.45">
      <c r="A32" s="30"/>
      <c r="B32" s="139"/>
      <c r="C32" s="134"/>
      <c r="D32" s="35"/>
      <c r="E32" s="35"/>
      <c r="F32" s="11"/>
      <c r="G32" s="12"/>
      <c r="H32" s="35"/>
      <c r="I32" s="35"/>
      <c r="J32" s="35"/>
      <c r="K32" s="35"/>
      <c r="L32" s="11"/>
      <c r="M32" s="12"/>
      <c r="N32" s="62">
        <f t="shared" si="0"/>
        <v>0</v>
      </c>
      <c r="O32" s="62">
        <f t="shared" si="1"/>
        <v>0</v>
      </c>
      <c r="P32" s="62">
        <f t="shared" si="2"/>
        <v>0</v>
      </c>
      <c r="Q32" s="61">
        <f t="shared" si="3"/>
        <v>0</v>
      </c>
      <c r="R32" s="74">
        <f t="shared" si="4"/>
        <v>0</v>
      </c>
      <c r="S32" s="48">
        <f t="shared" si="5"/>
        <v>0</v>
      </c>
    </row>
    <row r="33" spans="1:19" ht="18.5" x14ac:dyDescent="0.45">
      <c r="A33" s="30"/>
      <c r="B33" s="139"/>
      <c r="C33" s="134"/>
      <c r="D33" s="35"/>
      <c r="E33" s="35"/>
      <c r="F33" s="11"/>
      <c r="G33" s="12"/>
      <c r="H33" s="35"/>
      <c r="I33" s="35"/>
      <c r="J33" s="35"/>
      <c r="K33" s="35"/>
      <c r="L33" s="11"/>
      <c r="M33" s="12"/>
      <c r="N33" s="62">
        <f t="shared" si="0"/>
        <v>0</v>
      </c>
      <c r="O33" s="62">
        <f t="shared" si="1"/>
        <v>0</v>
      </c>
      <c r="P33" s="62">
        <f t="shared" si="2"/>
        <v>0</v>
      </c>
      <c r="Q33" s="61">
        <f t="shared" si="3"/>
        <v>0</v>
      </c>
      <c r="R33" s="74">
        <f t="shared" si="4"/>
        <v>0</v>
      </c>
      <c r="S33" s="48">
        <f t="shared" si="5"/>
        <v>0</v>
      </c>
    </row>
    <row r="34" spans="1:19" ht="18.5" x14ac:dyDescent="0.45">
      <c r="A34" s="30"/>
      <c r="B34" s="139"/>
      <c r="C34" s="134"/>
      <c r="D34" s="35"/>
      <c r="E34" s="35"/>
      <c r="F34" s="11"/>
      <c r="G34" s="12"/>
      <c r="H34" s="35"/>
      <c r="I34" s="35"/>
      <c r="J34" s="35"/>
      <c r="K34" s="35"/>
      <c r="L34" s="11"/>
      <c r="M34" s="12"/>
      <c r="N34" s="62">
        <f t="shared" si="0"/>
        <v>0</v>
      </c>
      <c r="O34" s="62">
        <f t="shared" si="1"/>
        <v>0</v>
      </c>
      <c r="P34" s="62">
        <f t="shared" si="2"/>
        <v>0</v>
      </c>
      <c r="Q34" s="61">
        <f t="shared" si="3"/>
        <v>0</v>
      </c>
      <c r="R34" s="74">
        <f t="shared" si="4"/>
        <v>0</v>
      </c>
      <c r="S34" s="48">
        <f t="shared" si="5"/>
        <v>0</v>
      </c>
    </row>
    <row r="35" spans="1:19" ht="18.5" x14ac:dyDescent="0.45">
      <c r="A35" s="30"/>
      <c r="B35" s="139"/>
      <c r="C35" s="134"/>
      <c r="D35" s="35"/>
      <c r="E35" s="35"/>
      <c r="F35" s="11"/>
      <c r="G35" s="12"/>
      <c r="H35" s="35"/>
      <c r="I35" s="35"/>
      <c r="J35" s="35"/>
      <c r="K35" s="35"/>
      <c r="L35" s="11"/>
      <c r="M35" s="12"/>
      <c r="N35" s="62">
        <f t="shared" si="0"/>
        <v>0</v>
      </c>
      <c r="O35" s="62">
        <f t="shared" si="1"/>
        <v>0</v>
      </c>
      <c r="P35" s="62">
        <f t="shared" si="2"/>
        <v>0</v>
      </c>
      <c r="Q35" s="61">
        <f t="shared" si="3"/>
        <v>0</v>
      </c>
      <c r="R35" s="74">
        <f t="shared" si="4"/>
        <v>0</v>
      </c>
      <c r="S35" s="48">
        <f t="shared" si="5"/>
        <v>0</v>
      </c>
    </row>
    <row r="36" spans="1:19" ht="18.5" x14ac:dyDescent="0.45">
      <c r="A36" s="30"/>
      <c r="B36" s="139"/>
      <c r="C36" s="134"/>
      <c r="D36" s="35"/>
      <c r="E36" s="35"/>
      <c r="F36" s="11"/>
      <c r="G36" s="12"/>
      <c r="H36" s="35"/>
      <c r="I36" s="35"/>
      <c r="J36" s="35"/>
      <c r="K36" s="35"/>
      <c r="L36" s="11"/>
      <c r="M36" s="12"/>
      <c r="N36" s="62">
        <f t="shared" si="0"/>
        <v>0</v>
      </c>
      <c r="O36" s="62">
        <f t="shared" si="1"/>
        <v>0</v>
      </c>
      <c r="P36" s="62">
        <f t="shared" si="2"/>
        <v>0</v>
      </c>
      <c r="Q36" s="61">
        <f t="shared" si="3"/>
        <v>0</v>
      </c>
      <c r="R36" s="74">
        <f t="shared" si="4"/>
        <v>0</v>
      </c>
      <c r="S36" s="48">
        <f t="shared" si="5"/>
        <v>0</v>
      </c>
    </row>
    <row r="37" spans="1:19" ht="18.5" x14ac:dyDescent="0.45">
      <c r="A37" s="30"/>
      <c r="B37" s="139"/>
      <c r="C37" s="134"/>
      <c r="D37" s="35"/>
      <c r="E37" s="35"/>
      <c r="F37" s="11"/>
      <c r="G37" s="12"/>
      <c r="H37" s="35"/>
      <c r="I37" s="35"/>
      <c r="J37" s="35"/>
      <c r="K37" s="35"/>
      <c r="L37" s="11"/>
      <c r="M37" s="12"/>
      <c r="N37" s="62">
        <f t="shared" si="0"/>
        <v>0</v>
      </c>
      <c r="O37" s="62">
        <f t="shared" si="1"/>
        <v>0</v>
      </c>
      <c r="P37" s="62">
        <f t="shared" si="2"/>
        <v>0</v>
      </c>
      <c r="Q37" s="61">
        <f t="shared" si="3"/>
        <v>0</v>
      </c>
      <c r="R37" s="74">
        <f t="shared" si="4"/>
        <v>0</v>
      </c>
      <c r="S37" s="48">
        <f t="shared" si="5"/>
        <v>0</v>
      </c>
    </row>
    <row r="38" spans="1:19" ht="18.5" x14ac:dyDescent="0.45">
      <c r="A38" s="30"/>
      <c r="B38" s="139"/>
      <c r="C38" s="134"/>
      <c r="D38" s="35"/>
      <c r="E38" s="35"/>
      <c r="F38" s="11"/>
      <c r="G38" s="12"/>
      <c r="H38" s="35"/>
      <c r="I38" s="35"/>
      <c r="J38" s="35"/>
      <c r="K38" s="35"/>
      <c r="L38" s="11"/>
      <c r="M38" s="12"/>
      <c r="N38" s="62">
        <f t="shared" si="0"/>
        <v>0</v>
      </c>
      <c r="O38" s="62">
        <f t="shared" si="1"/>
        <v>0</v>
      </c>
      <c r="P38" s="62">
        <f t="shared" si="2"/>
        <v>0</v>
      </c>
      <c r="Q38" s="61">
        <f t="shared" si="3"/>
        <v>0</v>
      </c>
      <c r="R38" s="74">
        <f t="shared" si="4"/>
        <v>0</v>
      </c>
      <c r="S38" s="48">
        <f t="shared" si="5"/>
        <v>0</v>
      </c>
    </row>
    <row r="39" spans="1:19" ht="18.5" x14ac:dyDescent="0.45">
      <c r="A39" s="30"/>
      <c r="B39" s="139"/>
      <c r="C39" s="134"/>
      <c r="D39" s="35"/>
      <c r="E39" s="35"/>
      <c r="F39" s="11"/>
      <c r="G39" s="12"/>
      <c r="H39" s="35"/>
      <c r="I39" s="35"/>
      <c r="J39" s="35"/>
      <c r="K39" s="35"/>
      <c r="L39" s="11"/>
      <c r="M39" s="12"/>
      <c r="N39" s="62">
        <f t="shared" si="0"/>
        <v>0</v>
      </c>
      <c r="O39" s="62">
        <f t="shared" si="1"/>
        <v>0</v>
      </c>
      <c r="P39" s="62">
        <f t="shared" si="2"/>
        <v>0</v>
      </c>
      <c r="Q39" s="61">
        <f t="shared" si="3"/>
        <v>0</v>
      </c>
      <c r="R39" s="74">
        <f t="shared" si="4"/>
        <v>0</v>
      </c>
      <c r="S39" s="48">
        <f t="shared" si="5"/>
        <v>0</v>
      </c>
    </row>
    <row r="40" spans="1:19" ht="18.5" x14ac:dyDescent="0.45">
      <c r="A40" s="30"/>
      <c r="B40" s="139"/>
      <c r="C40" s="134"/>
      <c r="D40" s="35"/>
      <c r="E40" s="35"/>
      <c r="F40" s="11"/>
      <c r="G40" s="12"/>
      <c r="H40" s="35"/>
      <c r="I40" s="35"/>
      <c r="J40" s="35"/>
      <c r="K40" s="35"/>
      <c r="L40" s="11"/>
      <c r="M40" s="12"/>
      <c r="N40" s="62">
        <f t="shared" si="0"/>
        <v>0</v>
      </c>
      <c r="O40" s="62">
        <f t="shared" si="1"/>
        <v>0</v>
      </c>
      <c r="P40" s="62">
        <f t="shared" si="2"/>
        <v>0</v>
      </c>
      <c r="Q40" s="61">
        <f t="shared" si="3"/>
        <v>0</v>
      </c>
      <c r="R40" s="74">
        <f t="shared" si="4"/>
        <v>0</v>
      </c>
      <c r="S40" s="48">
        <f t="shared" si="5"/>
        <v>0</v>
      </c>
    </row>
    <row r="41" spans="1:19" ht="18.5" x14ac:dyDescent="0.45">
      <c r="A41" s="28"/>
      <c r="B41" s="136"/>
      <c r="C41" s="134"/>
      <c r="D41" s="35"/>
      <c r="E41" s="35"/>
      <c r="F41" s="11"/>
      <c r="G41" s="12"/>
      <c r="H41" s="35"/>
      <c r="I41" s="35"/>
      <c r="J41" s="35"/>
      <c r="K41" s="35"/>
      <c r="L41" s="11"/>
      <c r="M41" s="12"/>
      <c r="N41" s="62">
        <f t="shared" si="0"/>
        <v>0</v>
      </c>
      <c r="O41" s="62">
        <f t="shared" si="1"/>
        <v>0</v>
      </c>
      <c r="P41" s="62">
        <f t="shared" si="2"/>
        <v>0</v>
      </c>
      <c r="Q41" s="61">
        <f t="shared" si="3"/>
        <v>0</v>
      </c>
      <c r="R41" s="74">
        <f t="shared" si="4"/>
        <v>0</v>
      </c>
      <c r="S41" s="48">
        <f t="shared" si="5"/>
        <v>0</v>
      </c>
    </row>
    <row r="42" spans="1:19" ht="18.5" x14ac:dyDescent="0.45">
      <c r="A42" s="31"/>
      <c r="B42" s="140"/>
      <c r="C42" s="134"/>
      <c r="D42" s="35"/>
      <c r="E42" s="35"/>
      <c r="F42" s="11"/>
      <c r="G42" s="12"/>
      <c r="H42" s="35"/>
      <c r="I42" s="35"/>
      <c r="J42" s="35"/>
      <c r="K42" s="35"/>
      <c r="L42" s="11"/>
      <c r="M42" s="12"/>
      <c r="N42" s="62">
        <f t="shared" si="0"/>
        <v>0</v>
      </c>
      <c r="O42" s="62">
        <f t="shared" si="1"/>
        <v>0</v>
      </c>
      <c r="P42" s="62">
        <f t="shared" si="2"/>
        <v>0</v>
      </c>
      <c r="Q42" s="61">
        <f t="shared" si="3"/>
        <v>0</v>
      </c>
      <c r="R42" s="74">
        <f t="shared" si="4"/>
        <v>0</v>
      </c>
      <c r="S42" s="48">
        <f t="shared" si="5"/>
        <v>0</v>
      </c>
    </row>
    <row r="43" spans="1:19" ht="18.5" x14ac:dyDescent="0.45">
      <c r="A43" s="31"/>
      <c r="B43" s="140"/>
      <c r="C43" s="134"/>
      <c r="D43" s="35"/>
      <c r="E43" s="35"/>
      <c r="F43" s="11"/>
      <c r="G43" s="12"/>
      <c r="H43" s="35"/>
      <c r="I43" s="35"/>
      <c r="J43" s="35"/>
      <c r="K43" s="35"/>
      <c r="L43" s="11"/>
      <c r="M43" s="12"/>
      <c r="N43" s="62">
        <f t="shared" si="0"/>
        <v>0</v>
      </c>
      <c r="O43" s="62">
        <f t="shared" si="1"/>
        <v>0</v>
      </c>
      <c r="P43" s="62">
        <f t="shared" si="2"/>
        <v>0</v>
      </c>
      <c r="Q43" s="61">
        <f t="shared" si="3"/>
        <v>0</v>
      </c>
      <c r="R43" s="74">
        <f t="shared" si="4"/>
        <v>0</v>
      </c>
      <c r="S43" s="48">
        <f t="shared" si="5"/>
        <v>0</v>
      </c>
    </row>
    <row r="44" spans="1:19" ht="18.5" x14ac:dyDescent="0.45">
      <c r="A44" s="31"/>
      <c r="B44" s="140"/>
      <c r="C44" s="134"/>
      <c r="D44" s="35"/>
      <c r="E44" s="35"/>
      <c r="F44" s="11"/>
      <c r="G44" s="12"/>
      <c r="H44" s="35"/>
      <c r="I44" s="35"/>
      <c r="J44" s="35"/>
      <c r="K44" s="35"/>
      <c r="L44" s="11"/>
      <c r="M44" s="12"/>
      <c r="N44" s="62">
        <f t="shared" si="0"/>
        <v>0</v>
      </c>
      <c r="O44" s="62">
        <f t="shared" si="1"/>
        <v>0</v>
      </c>
      <c r="P44" s="62">
        <f t="shared" si="2"/>
        <v>0</v>
      </c>
      <c r="Q44" s="61">
        <f t="shared" si="3"/>
        <v>0</v>
      </c>
      <c r="R44" s="74">
        <f t="shared" si="4"/>
        <v>0</v>
      </c>
      <c r="S44" s="48">
        <f t="shared" si="5"/>
        <v>0</v>
      </c>
    </row>
    <row r="45" spans="1:19" ht="19" thickBot="1" x14ac:dyDescent="0.5">
      <c r="A45" s="32"/>
      <c r="B45" s="135"/>
      <c r="C45" s="134"/>
      <c r="D45" s="84"/>
      <c r="E45" s="84"/>
      <c r="F45" s="36"/>
      <c r="G45" s="38"/>
      <c r="H45" s="84"/>
      <c r="I45" s="84"/>
      <c r="J45" s="84"/>
      <c r="K45" s="84"/>
      <c r="L45" s="36"/>
      <c r="M45" s="38"/>
      <c r="N45" s="62">
        <f t="shared" si="0"/>
        <v>0</v>
      </c>
      <c r="O45" s="62">
        <f t="shared" si="1"/>
        <v>0</v>
      </c>
      <c r="P45" s="62">
        <f t="shared" si="2"/>
        <v>0</v>
      </c>
      <c r="Q45" s="61">
        <f t="shared" si="3"/>
        <v>0</v>
      </c>
      <c r="R45" s="75">
        <f t="shared" si="4"/>
        <v>0</v>
      </c>
      <c r="S45" s="48">
        <f t="shared" si="5"/>
        <v>0</v>
      </c>
    </row>
    <row r="46" spans="1:19" ht="19" thickBot="1" x14ac:dyDescent="0.5">
      <c r="A46" s="231" t="s">
        <v>61</v>
      </c>
      <c r="B46" s="232"/>
      <c r="C46" s="64">
        <f t="shared" ref="C46:M46" si="6">COUNTIF(C11:C45,"N")/$B7</f>
        <v>0.25</v>
      </c>
      <c r="D46" s="64">
        <f t="shared" si="6"/>
        <v>0.25</v>
      </c>
      <c r="E46" s="64">
        <f t="shared" si="6"/>
        <v>0.25</v>
      </c>
      <c r="F46" s="64">
        <f t="shared" si="6"/>
        <v>0.25</v>
      </c>
      <c r="G46" s="64">
        <f t="shared" si="6"/>
        <v>0.25</v>
      </c>
      <c r="H46" s="64">
        <f t="shared" si="6"/>
        <v>0.25</v>
      </c>
      <c r="I46" s="64">
        <f t="shared" si="6"/>
        <v>0.25</v>
      </c>
      <c r="J46" s="64">
        <f t="shared" si="6"/>
        <v>0.25</v>
      </c>
      <c r="K46" s="64">
        <f t="shared" si="6"/>
        <v>0.25</v>
      </c>
      <c r="L46" s="64">
        <f t="shared" si="6"/>
        <v>0.25</v>
      </c>
      <c r="M46" s="64">
        <f t="shared" si="6"/>
        <v>0.25</v>
      </c>
      <c r="N46" s="39"/>
    </row>
    <row r="47" spans="1:19" ht="19" thickBot="1" x14ac:dyDescent="0.5">
      <c r="A47" s="214" t="s">
        <v>57</v>
      </c>
      <c r="B47" s="215"/>
      <c r="C47" s="65">
        <f>COUNTIF(C11:C45,"C")/$B7</f>
        <v>0.25</v>
      </c>
      <c r="D47" s="65">
        <f>COUNTIF(D11:D45,"C")/$B7</f>
        <v>0.25</v>
      </c>
      <c r="E47" s="65">
        <f t="shared" ref="E47:M47" si="7">COUNTIF(E11:E45,"C")/$B7</f>
        <v>0.25</v>
      </c>
      <c r="F47" s="65">
        <f t="shared" si="7"/>
        <v>0.25</v>
      </c>
      <c r="G47" s="65">
        <f t="shared" si="7"/>
        <v>0.25</v>
      </c>
      <c r="H47" s="65">
        <f t="shared" si="7"/>
        <v>0.25</v>
      </c>
      <c r="I47" s="65">
        <f t="shared" si="7"/>
        <v>0.25</v>
      </c>
      <c r="J47" s="65">
        <f t="shared" si="7"/>
        <v>0.25</v>
      </c>
      <c r="K47" s="65">
        <f t="shared" si="7"/>
        <v>0.25</v>
      </c>
      <c r="L47" s="65">
        <f t="shared" si="7"/>
        <v>0.25</v>
      </c>
      <c r="M47" s="65">
        <f t="shared" si="7"/>
        <v>0.25</v>
      </c>
    </row>
    <row r="48" spans="1:19" ht="19" thickBot="1" x14ac:dyDescent="0.5">
      <c r="A48" s="201" t="s">
        <v>58</v>
      </c>
      <c r="B48" s="202"/>
      <c r="C48" s="64">
        <f>COUNTIF(C11:C45,"Y")/$B7</f>
        <v>0.25</v>
      </c>
      <c r="D48" s="64">
        <f>COUNTIF(D11:D45,"Y")/$B7</f>
        <v>0.25</v>
      </c>
      <c r="E48" s="64">
        <f t="shared" ref="E48:M48" si="8">COUNTIF(E11:E45,"Y")/$B7</f>
        <v>0.25</v>
      </c>
      <c r="F48" s="64">
        <f t="shared" si="8"/>
        <v>0.25</v>
      </c>
      <c r="G48" s="64">
        <f t="shared" si="8"/>
        <v>0.25</v>
      </c>
      <c r="H48" s="64">
        <f t="shared" si="8"/>
        <v>0.25</v>
      </c>
      <c r="I48" s="64">
        <f t="shared" si="8"/>
        <v>0.25</v>
      </c>
      <c r="J48" s="64">
        <f t="shared" si="8"/>
        <v>0.25</v>
      </c>
      <c r="K48" s="64">
        <f t="shared" si="8"/>
        <v>0.25</v>
      </c>
      <c r="L48" s="64">
        <f t="shared" si="8"/>
        <v>0.25</v>
      </c>
      <c r="M48" s="64">
        <f t="shared" si="8"/>
        <v>0.25</v>
      </c>
    </row>
    <row r="49" spans="1:13" ht="19" thickBot="1" x14ac:dyDescent="0.5">
      <c r="A49" s="217" t="s">
        <v>60</v>
      </c>
      <c r="B49" s="218"/>
      <c r="C49" s="64">
        <f>COUNTIF(C11:C45,"B")/$B7</f>
        <v>0.25</v>
      </c>
      <c r="D49" s="64">
        <f>COUNTIF(D11:D45,"B")/$B7</f>
        <v>0.25</v>
      </c>
      <c r="E49" s="64">
        <f t="shared" ref="E49:M49" si="9">COUNTIF(E11:E45,"B")/$B7</f>
        <v>0.25</v>
      </c>
      <c r="F49" s="64">
        <f t="shared" si="9"/>
        <v>0.25</v>
      </c>
      <c r="G49" s="64">
        <f t="shared" si="9"/>
        <v>0.25</v>
      </c>
      <c r="H49" s="64">
        <f t="shared" si="9"/>
        <v>0.25</v>
      </c>
      <c r="I49" s="64">
        <f t="shared" si="9"/>
        <v>0.25</v>
      </c>
      <c r="J49" s="64">
        <f t="shared" si="9"/>
        <v>0.25</v>
      </c>
      <c r="K49" s="64">
        <f t="shared" si="9"/>
        <v>0.25</v>
      </c>
      <c r="L49" s="64">
        <f t="shared" si="9"/>
        <v>0.25</v>
      </c>
      <c r="M49" s="64">
        <f t="shared" si="9"/>
        <v>0.25</v>
      </c>
    </row>
    <row r="50" spans="1:13" ht="33.65" customHeight="1" thickBot="1" x14ac:dyDescent="0.5">
      <c r="A50" s="203" t="s">
        <v>62</v>
      </c>
      <c r="B50" s="204"/>
      <c r="C50" s="40">
        <f>SUM(C47:C49)</f>
        <v>0.75</v>
      </c>
      <c r="D50" s="40">
        <f>SUM(D47:D49)</f>
        <v>0.75</v>
      </c>
      <c r="E50" s="40">
        <f t="shared" ref="E50:M50" si="10">SUM(E47:E49)</f>
        <v>0.75</v>
      </c>
      <c r="F50" s="40">
        <f t="shared" si="10"/>
        <v>0.75</v>
      </c>
      <c r="G50" s="40">
        <f t="shared" si="10"/>
        <v>0.75</v>
      </c>
      <c r="H50" s="40">
        <f t="shared" si="10"/>
        <v>0.75</v>
      </c>
      <c r="I50" s="40">
        <f t="shared" si="10"/>
        <v>0.75</v>
      </c>
      <c r="J50" s="40">
        <f t="shared" si="10"/>
        <v>0.75</v>
      </c>
      <c r="K50" s="40">
        <f t="shared" si="10"/>
        <v>0.75</v>
      </c>
      <c r="L50" s="40">
        <f t="shared" si="10"/>
        <v>0.75</v>
      </c>
      <c r="M50" s="40">
        <f t="shared" si="10"/>
        <v>0.75</v>
      </c>
    </row>
  </sheetData>
  <sheetProtection selectLockedCells="1"/>
  <mergeCells count="36">
    <mergeCell ref="A48:B48"/>
    <mergeCell ref="A49:B49"/>
    <mergeCell ref="A50:B50"/>
    <mergeCell ref="P3:P10"/>
    <mergeCell ref="Q3:Q10"/>
    <mergeCell ref="B5:B6"/>
    <mergeCell ref="A7:A9"/>
    <mergeCell ref="B7:B9"/>
    <mergeCell ref="A10:B10"/>
    <mergeCell ref="H3:H10"/>
    <mergeCell ref="I3:I10"/>
    <mergeCell ref="J3:J10"/>
    <mergeCell ref="K3:K10"/>
    <mergeCell ref="L3:L10"/>
    <mergeCell ref="M3:M10"/>
    <mergeCell ref="A3:B4"/>
    <mergeCell ref="A1:B2"/>
    <mergeCell ref="D1:D2"/>
    <mergeCell ref="E1:I1"/>
    <mergeCell ref="A46:B46"/>
    <mergeCell ref="N3:N10"/>
    <mergeCell ref="A5:A6"/>
    <mergeCell ref="J1:J2"/>
    <mergeCell ref="K1:K2"/>
    <mergeCell ref="L1:M2"/>
    <mergeCell ref="F2:G2"/>
    <mergeCell ref="C3:C10"/>
    <mergeCell ref="C1:C2"/>
    <mergeCell ref="R3:R10"/>
    <mergeCell ref="S3:S10"/>
    <mergeCell ref="A47:B47"/>
    <mergeCell ref="O3:O10"/>
    <mergeCell ref="F3:F10"/>
    <mergeCell ref="G3:G10"/>
    <mergeCell ref="D3:D10"/>
    <mergeCell ref="E3:E10"/>
  </mergeCells>
  <conditionalFormatting sqref="C11:M45">
    <cfRule type="cellIs" dxfId="7" priority="1" operator="equal">
      <formula>"c"</formula>
    </cfRule>
    <cfRule type="cellIs" dxfId="6" priority="2" operator="equal">
      <formula>"b"</formula>
    </cfRule>
    <cfRule type="containsText" dxfId="5" priority="3" operator="containsText" text="n">
      <formula>NOT(ISERROR(SEARCH("n",C11)))</formula>
    </cfRule>
    <cfRule type="containsText" dxfId="4" priority="4" operator="containsText" text="Y">
      <formula>NOT(ISERROR(SEARCH("Y",C11)))</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6 - Reading&amp;R&amp;"Arial,Regular"&amp;10Version 1: July 2015</oddHeader>
  </headerFooter>
  <rowBreaks count="1" manualBreakCount="1">
    <brk id="51" max="17"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70" zoomScaleNormal="70" zoomScaleSheetLayoutView="30" zoomScalePageLayoutView="80" workbookViewId="0">
      <selection activeCell="V11" sqref="V11"/>
    </sheetView>
  </sheetViews>
  <sheetFormatPr defaultColWidth="3.453125" defaultRowHeight="14.5" x14ac:dyDescent="0.35"/>
  <cols>
    <col min="1" max="1" width="12.54296875" style="2" customWidth="1"/>
    <col min="2" max="2" width="14.7265625" style="2" customWidth="1"/>
    <col min="3" max="3" width="15.54296875" style="2" customWidth="1"/>
    <col min="4" max="4" width="13.1796875" style="2" customWidth="1"/>
    <col min="5" max="5" width="8" style="2" customWidth="1"/>
    <col min="6" max="6" width="10.54296875" style="2" customWidth="1"/>
    <col min="7" max="7" width="8" style="2" customWidth="1"/>
    <col min="8" max="8" width="9.6328125" style="2" customWidth="1"/>
    <col min="9" max="9" width="14.81640625" style="2" customWidth="1"/>
    <col min="10" max="10" width="16.54296875" style="2" customWidth="1"/>
    <col min="11" max="11" width="18.7265625" style="2" customWidth="1"/>
    <col min="12" max="12" width="15.81640625" style="2" customWidth="1"/>
    <col min="13" max="13" width="10.7265625" style="2" customWidth="1"/>
    <col min="14" max="14" width="7.81640625" style="2" customWidth="1"/>
    <col min="15" max="15" width="11.26953125" style="2" customWidth="1"/>
    <col min="16" max="16" width="9.54296875" style="2" customWidth="1"/>
    <col min="17" max="17" width="7.453125" style="1" customWidth="1"/>
    <col min="18" max="21" width="7.453125" style="2" customWidth="1"/>
    <col min="22" max="22" width="8.81640625" style="2" customWidth="1"/>
    <col min="23" max="16384" width="3.453125" style="2"/>
  </cols>
  <sheetData>
    <row r="1" spans="1:22" ht="30" customHeight="1" thickBot="1" x14ac:dyDescent="0.4">
      <c r="A1" s="172" t="s">
        <v>30</v>
      </c>
      <c r="B1" s="173"/>
      <c r="C1" s="342" t="s">
        <v>31</v>
      </c>
      <c r="D1" s="239" t="s">
        <v>32</v>
      </c>
      <c r="E1" s="449" t="s">
        <v>33</v>
      </c>
      <c r="F1" s="450"/>
      <c r="G1" s="450"/>
      <c r="H1" s="450"/>
      <c r="I1" s="450"/>
      <c r="J1" s="451"/>
      <c r="K1" s="192" t="s">
        <v>107</v>
      </c>
      <c r="L1" s="259"/>
      <c r="M1" s="259"/>
      <c r="N1" s="259"/>
      <c r="O1" s="259"/>
      <c r="P1" s="193"/>
    </row>
    <row r="2" spans="1:22" ht="51" customHeight="1" thickBot="1" x14ac:dyDescent="0.4">
      <c r="A2" s="237"/>
      <c r="B2" s="261"/>
      <c r="C2" s="448"/>
      <c r="D2" s="240"/>
      <c r="E2" s="449" t="s">
        <v>68</v>
      </c>
      <c r="F2" s="450"/>
      <c r="G2" s="450"/>
      <c r="H2" s="451"/>
      <c r="I2" s="114" t="s">
        <v>69</v>
      </c>
      <c r="J2" s="114" t="s">
        <v>70</v>
      </c>
      <c r="K2" s="194"/>
      <c r="L2" s="260"/>
      <c r="M2" s="260"/>
      <c r="N2" s="260"/>
      <c r="O2" s="260"/>
      <c r="P2" s="195"/>
    </row>
    <row r="3" spans="1:22" ht="18" customHeight="1" x14ac:dyDescent="0.35">
      <c r="A3" s="252" t="s">
        <v>28</v>
      </c>
      <c r="B3" s="253"/>
      <c r="C3" s="313" t="s">
        <v>119</v>
      </c>
      <c r="D3" s="427" t="s">
        <v>120</v>
      </c>
      <c r="E3" s="262" t="s">
        <v>110</v>
      </c>
      <c r="F3" s="321" t="s">
        <v>121</v>
      </c>
      <c r="G3" s="321" t="s">
        <v>114</v>
      </c>
      <c r="H3" s="456" t="s">
        <v>122</v>
      </c>
      <c r="I3" s="445" t="s">
        <v>123</v>
      </c>
      <c r="J3" s="427" t="s">
        <v>124</v>
      </c>
      <c r="K3" s="445" t="s">
        <v>125</v>
      </c>
      <c r="L3" s="445" t="s">
        <v>126</v>
      </c>
      <c r="M3" s="445" t="s">
        <v>127</v>
      </c>
      <c r="N3" s="445" t="s">
        <v>128</v>
      </c>
      <c r="O3" s="445" t="s">
        <v>54</v>
      </c>
      <c r="P3" s="445" t="s">
        <v>103</v>
      </c>
      <c r="Q3" s="293" t="s">
        <v>63</v>
      </c>
      <c r="R3" s="207" t="s">
        <v>55</v>
      </c>
      <c r="S3" s="233" t="s">
        <v>56</v>
      </c>
      <c r="T3" s="205" t="s">
        <v>59</v>
      </c>
      <c r="U3" s="289" t="s">
        <v>65</v>
      </c>
      <c r="V3" s="228" t="s">
        <v>66</v>
      </c>
    </row>
    <row r="4" spans="1:22" ht="15.75" customHeight="1" x14ac:dyDescent="0.35">
      <c r="A4" s="254"/>
      <c r="B4" s="255"/>
      <c r="C4" s="314"/>
      <c r="D4" s="314"/>
      <c r="E4" s="454"/>
      <c r="F4" s="322"/>
      <c r="G4" s="322"/>
      <c r="H4" s="457"/>
      <c r="I4" s="446"/>
      <c r="J4" s="452"/>
      <c r="K4" s="446"/>
      <c r="L4" s="446"/>
      <c r="M4" s="446"/>
      <c r="N4" s="446"/>
      <c r="O4" s="446"/>
      <c r="P4" s="446"/>
      <c r="Q4" s="294"/>
      <c r="R4" s="208"/>
      <c r="S4" s="234"/>
      <c r="T4" s="206"/>
      <c r="U4" s="290"/>
      <c r="V4" s="229"/>
    </row>
    <row r="5" spans="1:22" ht="15" customHeight="1" x14ac:dyDescent="0.35">
      <c r="A5" s="223" t="s">
        <v>11</v>
      </c>
      <c r="B5" s="216"/>
      <c r="C5" s="314"/>
      <c r="D5" s="314"/>
      <c r="E5" s="454"/>
      <c r="F5" s="322"/>
      <c r="G5" s="322"/>
      <c r="H5" s="457"/>
      <c r="I5" s="446"/>
      <c r="J5" s="452"/>
      <c r="K5" s="446"/>
      <c r="L5" s="446"/>
      <c r="M5" s="446"/>
      <c r="N5" s="446"/>
      <c r="O5" s="446"/>
      <c r="P5" s="446"/>
      <c r="Q5" s="294"/>
      <c r="R5" s="208"/>
      <c r="S5" s="234"/>
      <c r="T5" s="206"/>
      <c r="U5" s="290"/>
      <c r="V5" s="229"/>
    </row>
    <row r="6" spans="1:22" ht="18" customHeight="1" x14ac:dyDescent="0.35">
      <c r="A6" s="223"/>
      <c r="B6" s="216"/>
      <c r="C6" s="314"/>
      <c r="D6" s="314"/>
      <c r="E6" s="454"/>
      <c r="F6" s="322"/>
      <c r="G6" s="322"/>
      <c r="H6" s="457"/>
      <c r="I6" s="446"/>
      <c r="J6" s="452"/>
      <c r="K6" s="446"/>
      <c r="L6" s="446"/>
      <c r="M6" s="446"/>
      <c r="N6" s="446"/>
      <c r="O6" s="446"/>
      <c r="P6" s="446"/>
      <c r="Q6" s="294"/>
      <c r="R6" s="208"/>
      <c r="S6" s="234"/>
      <c r="T6" s="206"/>
      <c r="U6" s="290"/>
      <c r="V6" s="229"/>
    </row>
    <row r="7" spans="1:22" ht="18" customHeight="1" x14ac:dyDescent="0.35">
      <c r="A7" s="221" t="s">
        <v>12</v>
      </c>
      <c r="B7" s="222">
        <v>4</v>
      </c>
      <c r="C7" s="314"/>
      <c r="D7" s="314"/>
      <c r="E7" s="454"/>
      <c r="F7" s="322"/>
      <c r="G7" s="322"/>
      <c r="H7" s="457"/>
      <c r="I7" s="446"/>
      <c r="J7" s="452"/>
      <c r="K7" s="446"/>
      <c r="L7" s="446"/>
      <c r="M7" s="446"/>
      <c r="N7" s="446"/>
      <c r="O7" s="446"/>
      <c r="P7" s="446"/>
      <c r="Q7" s="294"/>
      <c r="R7" s="208"/>
      <c r="S7" s="234"/>
      <c r="T7" s="206"/>
      <c r="U7" s="290"/>
      <c r="V7" s="229"/>
    </row>
    <row r="8" spans="1:22" ht="18" customHeight="1" x14ac:dyDescent="0.35">
      <c r="A8" s="221"/>
      <c r="B8" s="222"/>
      <c r="C8" s="314"/>
      <c r="D8" s="314"/>
      <c r="E8" s="454"/>
      <c r="F8" s="322"/>
      <c r="G8" s="322"/>
      <c r="H8" s="457"/>
      <c r="I8" s="446"/>
      <c r="J8" s="452"/>
      <c r="K8" s="446"/>
      <c r="L8" s="446"/>
      <c r="M8" s="446"/>
      <c r="N8" s="446"/>
      <c r="O8" s="446"/>
      <c r="P8" s="446"/>
      <c r="Q8" s="294"/>
      <c r="R8" s="208"/>
      <c r="S8" s="234"/>
      <c r="T8" s="206"/>
      <c r="U8" s="290"/>
      <c r="V8" s="229"/>
    </row>
    <row r="9" spans="1:22" ht="18" customHeight="1" x14ac:dyDescent="0.35">
      <c r="A9" s="221"/>
      <c r="B9" s="222"/>
      <c r="C9" s="314"/>
      <c r="D9" s="314"/>
      <c r="E9" s="454"/>
      <c r="F9" s="322"/>
      <c r="G9" s="322"/>
      <c r="H9" s="457"/>
      <c r="I9" s="446"/>
      <c r="J9" s="452"/>
      <c r="K9" s="446"/>
      <c r="L9" s="446"/>
      <c r="M9" s="446"/>
      <c r="N9" s="446"/>
      <c r="O9" s="446"/>
      <c r="P9" s="446"/>
      <c r="Q9" s="294"/>
      <c r="R9" s="208"/>
      <c r="S9" s="234"/>
      <c r="T9" s="206"/>
      <c r="U9" s="290"/>
      <c r="V9" s="229"/>
    </row>
    <row r="10" spans="1:22" ht="26.5" customHeight="1" thickBot="1" x14ac:dyDescent="0.4">
      <c r="A10" s="250" t="s">
        <v>0</v>
      </c>
      <c r="B10" s="304"/>
      <c r="C10" s="315"/>
      <c r="D10" s="315"/>
      <c r="E10" s="455"/>
      <c r="F10" s="323"/>
      <c r="G10" s="323"/>
      <c r="H10" s="458"/>
      <c r="I10" s="447"/>
      <c r="J10" s="453"/>
      <c r="K10" s="447"/>
      <c r="L10" s="447"/>
      <c r="M10" s="447"/>
      <c r="N10" s="447"/>
      <c r="O10" s="447"/>
      <c r="P10" s="447"/>
      <c r="Q10" s="295"/>
      <c r="R10" s="296"/>
      <c r="S10" s="287"/>
      <c r="T10" s="288"/>
      <c r="U10" s="291"/>
      <c r="V10" s="292"/>
    </row>
    <row r="11" spans="1:22" ht="18.75" x14ac:dyDescent="0.3">
      <c r="A11" s="3"/>
      <c r="B11" s="15"/>
      <c r="C11" s="83" t="s">
        <v>76</v>
      </c>
      <c r="D11" s="117" t="s">
        <v>76</v>
      </c>
      <c r="E11" s="9" t="s">
        <v>76</v>
      </c>
      <c r="F11" s="33" t="s">
        <v>76</v>
      </c>
      <c r="G11" s="33" t="s">
        <v>76</v>
      </c>
      <c r="H11" s="33" t="s">
        <v>76</v>
      </c>
      <c r="I11" s="33" t="s">
        <v>76</v>
      </c>
      <c r="J11" s="10" t="s">
        <v>76</v>
      </c>
      <c r="K11" s="9" t="s">
        <v>76</v>
      </c>
      <c r="L11" s="33" t="s">
        <v>76</v>
      </c>
      <c r="M11" s="33" t="s">
        <v>76</v>
      </c>
      <c r="N11" s="33" t="s">
        <v>76</v>
      </c>
      <c r="O11" s="10" t="s">
        <v>76</v>
      </c>
      <c r="P11" s="118" t="s">
        <v>76</v>
      </c>
      <c r="Q11" s="58">
        <f>COUNTIF(C11:O11,"N")</f>
        <v>0</v>
      </c>
      <c r="R11" s="72">
        <f>COUNTIF(C11:O11,"C")</f>
        <v>0</v>
      </c>
      <c r="S11" s="72">
        <f>COUNTIF(C11:O11,"Y")</f>
        <v>13</v>
      </c>
      <c r="T11" s="66">
        <f>COUNTIF(C11:O11,"B")</f>
        <v>0</v>
      </c>
      <c r="U11" s="45">
        <f>SUM(R11:T11)</f>
        <v>13</v>
      </c>
      <c r="V11" s="52">
        <f>U11/13</f>
        <v>1</v>
      </c>
    </row>
    <row r="12" spans="1:22" ht="18.75" x14ac:dyDescent="0.3">
      <c r="A12" s="4"/>
      <c r="B12" s="16"/>
      <c r="C12" s="35" t="s">
        <v>77</v>
      </c>
      <c r="D12" s="35" t="s">
        <v>77</v>
      </c>
      <c r="E12" s="11" t="s">
        <v>77</v>
      </c>
      <c r="F12" s="13" t="s">
        <v>77</v>
      </c>
      <c r="G12" s="13" t="s">
        <v>77</v>
      </c>
      <c r="H12" s="13" t="s">
        <v>77</v>
      </c>
      <c r="I12" s="13" t="s">
        <v>77</v>
      </c>
      <c r="J12" s="12" t="s">
        <v>77</v>
      </c>
      <c r="K12" s="11" t="s">
        <v>77</v>
      </c>
      <c r="L12" s="13" t="s">
        <v>77</v>
      </c>
      <c r="M12" s="13" t="s">
        <v>77</v>
      </c>
      <c r="N12" s="13" t="s">
        <v>77</v>
      </c>
      <c r="O12" s="12" t="s">
        <v>77</v>
      </c>
      <c r="P12" s="119" t="s">
        <v>77</v>
      </c>
      <c r="Q12" s="62">
        <f t="shared" ref="Q12:Q45" si="0">COUNTIF(C12:O12,"N")</f>
        <v>13</v>
      </c>
      <c r="R12" s="79">
        <f t="shared" ref="R12:R45" si="1">COUNTIF(C12:O12,"C")</f>
        <v>0</v>
      </c>
      <c r="S12" s="79">
        <f t="shared" ref="S12:S45" si="2">COUNTIF(C12:O12,"Y")</f>
        <v>0</v>
      </c>
      <c r="T12" s="67">
        <f t="shared" ref="T12:T45" si="3">COUNTIF(C12:O12,"B")</f>
        <v>0</v>
      </c>
      <c r="U12" s="46">
        <f t="shared" ref="U12:U45" si="4">SUM(R12:T12)</f>
        <v>0</v>
      </c>
      <c r="V12" s="48">
        <f t="shared" ref="V12:V45" si="5">U12/13</f>
        <v>0</v>
      </c>
    </row>
    <row r="13" spans="1:22" ht="18.75" x14ac:dyDescent="0.3">
      <c r="A13" s="4"/>
      <c r="B13" s="16"/>
      <c r="C13" s="35" t="s">
        <v>78</v>
      </c>
      <c r="D13" s="35" t="s">
        <v>78</v>
      </c>
      <c r="E13" s="11" t="s">
        <v>78</v>
      </c>
      <c r="F13" s="13" t="s">
        <v>78</v>
      </c>
      <c r="G13" s="13" t="s">
        <v>78</v>
      </c>
      <c r="H13" s="13" t="s">
        <v>78</v>
      </c>
      <c r="I13" s="13" t="s">
        <v>78</v>
      </c>
      <c r="J13" s="12" t="s">
        <v>78</v>
      </c>
      <c r="K13" s="11" t="s">
        <v>78</v>
      </c>
      <c r="L13" s="13" t="s">
        <v>78</v>
      </c>
      <c r="M13" s="13" t="s">
        <v>78</v>
      </c>
      <c r="N13" s="13" t="s">
        <v>78</v>
      </c>
      <c r="O13" s="12" t="s">
        <v>78</v>
      </c>
      <c r="P13" s="119" t="s">
        <v>78</v>
      </c>
      <c r="Q13" s="62">
        <f t="shared" si="0"/>
        <v>0</v>
      </c>
      <c r="R13" s="79">
        <f t="shared" si="1"/>
        <v>13</v>
      </c>
      <c r="S13" s="79">
        <f t="shared" si="2"/>
        <v>0</v>
      </c>
      <c r="T13" s="67">
        <f t="shared" si="3"/>
        <v>0</v>
      </c>
      <c r="U13" s="46">
        <f t="shared" si="4"/>
        <v>13</v>
      </c>
      <c r="V13" s="48">
        <f t="shared" si="5"/>
        <v>1</v>
      </c>
    </row>
    <row r="14" spans="1:22" ht="18.75" x14ac:dyDescent="0.3">
      <c r="A14" s="4"/>
      <c r="B14" s="16"/>
      <c r="C14" s="35" t="s">
        <v>80</v>
      </c>
      <c r="D14" s="35" t="s">
        <v>80</v>
      </c>
      <c r="E14" s="11" t="s">
        <v>80</v>
      </c>
      <c r="F14" s="13" t="s">
        <v>80</v>
      </c>
      <c r="G14" s="13" t="s">
        <v>80</v>
      </c>
      <c r="H14" s="13" t="s">
        <v>80</v>
      </c>
      <c r="I14" s="13" t="s">
        <v>80</v>
      </c>
      <c r="J14" s="12" t="s">
        <v>80</v>
      </c>
      <c r="K14" s="11" t="s">
        <v>80</v>
      </c>
      <c r="L14" s="13" t="s">
        <v>80</v>
      </c>
      <c r="M14" s="13" t="s">
        <v>80</v>
      </c>
      <c r="N14" s="13" t="s">
        <v>80</v>
      </c>
      <c r="O14" s="12" t="s">
        <v>80</v>
      </c>
      <c r="P14" s="119" t="s">
        <v>80</v>
      </c>
      <c r="Q14" s="62">
        <f t="shared" si="0"/>
        <v>0</v>
      </c>
      <c r="R14" s="79">
        <f t="shared" si="1"/>
        <v>0</v>
      </c>
      <c r="S14" s="79">
        <f t="shared" si="2"/>
        <v>0</v>
      </c>
      <c r="T14" s="67">
        <f t="shared" si="3"/>
        <v>13</v>
      </c>
      <c r="U14" s="46">
        <f t="shared" si="4"/>
        <v>13</v>
      </c>
      <c r="V14" s="48">
        <f t="shared" si="5"/>
        <v>1</v>
      </c>
    </row>
    <row r="15" spans="1:22" ht="18.75" x14ac:dyDescent="0.3">
      <c r="A15" s="4"/>
      <c r="B15" s="16"/>
      <c r="C15" s="35"/>
      <c r="D15" s="35"/>
      <c r="E15" s="11"/>
      <c r="F15" s="13"/>
      <c r="G15" s="13"/>
      <c r="H15" s="13"/>
      <c r="I15" s="13"/>
      <c r="J15" s="12"/>
      <c r="K15" s="11"/>
      <c r="L15" s="13"/>
      <c r="M15" s="13"/>
      <c r="N15" s="13"/>
      <c r="O15" s="12"/>
      <c r="P15" s="119"/>
      <c r="Q15" s="62">
        <f t="shared" si="0"/>
        <v>0</v>
      </c>
      <c r="R15" s="79">
        <f t="shared" si="1"/>
        <v>0</v>
      </c>
      <c r="S15" s="79">
        <f t="shared" si="2"/>
        <v>0</v>
      </c>
      <c r="T15" s="67">
        <f t="shared" si="3"/>
        <v>0</v>
      </c>
      <c r="U15" s="46">
        <f t="shared" si="4"/>
        <v>0</v>
      </c>
      <c r="V15" s="48">
        <f t="shared" si="5"/>
        <v>0</v>
      </c>
    </row>
    <row r="16" spans="1:22" ht="18.75" x14ac:dyDescent="0.3">
      <c r="A16" s="4"/>
      <c r="B16" s="16"/>
      <c r="C16" s="35"/>
      <c r="D16" s="35"/>
      <c r="E16" s="11"/>
      <c r="F16" s="13"/>
      <c r="G16" s="13"/>
      <c r="H16" s="13"/>
      <c r="I16" s="13"/>
      <c r="J16" s="12"/>
      <c r="K16" s="11"/>
      <c r="L16" s="13"/>
      <c r="M16" s="13"/>
      <c r="N16" s="13"/>
      <c r="O16" s="12"/>
      <c r="P16" s="119"/>
      <c r="Q16" s="62">
        <f t="shared" si="0"/>
        <v>0</v>
      </c>
      <c r="R16" s="79">
        <f t="shared" si="1"/>
        <v>0</v>
      </c>
      <c r="S16" s="79">
        <f t="shared" si="2"/>
        <v>0</v>
      </c>
      <c r="T16" s="67">
        <f t="shared" si="3"/>
        <v>0</v>
      </c>
      <c r="U16" s="46">
        <f t="shared" si="4"/>
        <v>0</v>
      </c>
      <c r="V16" s="48">
        <f t="shared" si="5"/>
        <v>0</v>
      </c>
    </row>
    <row r="17" spans="1:22" ht="18.75" x14ac:dyDescent="0.3">
      <c r="A17" s="4"/>
      <c r="B17" s="16"/>
      <c r="C17" s="35"/>
      <c r="D17" s="35"/>
      <c r="E17" s="11"/>
      <c r="F17" s="13"/>
      <c r="G17" s="13"/>
      <c r="H17" s="13"/>
      <c r="I17" s="13"/>
      <c r="J17" s="12"/>
      <c r="K17" s="11"/>
      <c r="L17" s="13"/>
      <c r="M17" s="13"/>
      <c r="N17" s="13"/>
      <c r="O17" s="12"/>
      <c r="P17" s="119"/>
      <c r="Q17" s="62">
        <f t="shared" si="0"/>
        <v>0</v>
      </c>
      <c r="R17" s="79">
        <f t="shared" si="1"/>
        <v>0</v>
      </c>
      <c r="S17" s="79">
        <f t="shared" si="2"/>
        <v>0</v>
      </c>
      <c r="T17" s="67">
        <f t="shared" si="3"/>
        <v>0</v>
      </c>
      <c r="U17" s="46">
        <f t="shared" si="4"/>
        <v>0</v>
      </c>
      <c r="V17" s="48">
        <f t="shared" si="5"/>
        <v>0</v>
      </c>
    </row>
    <row r="18" spans="1:22" ht="18.75" x14ac:dyDescent="0.3">
      <c r="A18" s="4"/>
      <c r="B18" s="16"/>
      <c r="C18" s="35"/>
      <c r="D18" s="35"/>
      <c r="E18" s="11"/>
      <c r="F18" s="13"/>
      <c r="G18" s="13"/>
      <c r="H18" s="13"/>
      <c r="I18" s="13"/>
      <c r="J18" s="12"/>
      <c r="K18" s="11"/>
      <c r="L18" s="13"/>
      <c r="M18" s="13"/>
      <c r="N18" s="13"/>
      <c r="O18" s="12"/>
      <c r="P18" s="119"/>
      <c r="Q18" s="62">
        <f t="shared" si="0"/>
        <v>0</v>
      </c>
      <c r="R18" s="79">
        <f t="shared" si="1"/>
        <v>0</v>
      </c>
      <c r="S18" s="79">
        <f t="shared" si="2"/>
        <v>0</v>
      </c>
      <c r="T18" s="67">
        <f t="shared" si="3"/>
        <v>0</v>
      </c>
      <c r="U18" s="46">
        <f t="shared" si="4"/>
        <v>0</v>
      </c>
      <c r="V18" s="48">
        <f t="shared" si="5"/>
        <v>0</v>
      </c>
    </row>
    <row r="19" spans="1:22" ht="18.75" x14ac:dyDescent="0.3">
      <c r="A19" s="4"/>
      <c r="B19" s="16"/>
      <c r="C19" s="35"/>
      <c r="D19" s="35"/>
      <c r="E19" s="11"/>
      <c r="F19" s="13"/>
      <c r="G19" s="13"/>
      <c r="H19" s="13"/>
      <c r="I19" s="13"/>
      <c r="J19" s="12"/>
      <c r="K19" s="11"/>
      <c r="L19" s="13"/>
      <c r="M19" s="13"/>
      <c r="N19" s="13"/>
      <c r="O19" s="12"/>
      <c r="P19" s="119"/>
      <c r="Q19" s="62">
        <f t="shared" si="0"/>
        <v>0</v>
      </c>
      <c r="R19" s="79">
        <f t="shared" si="1"/>
        <v>0</v>
      </c>
      <c r="S19" s="79">
        <f t="shared" si="2"/>
        <v>0</v>
      </c>
      <c r="T19" s="67">
        <f t="shared" si="3"/>
        <v>0</v>
      </c>
      <c r="U19" s="46">
        <f t="shared" si="4"/>
        <v>0</v>
      </c>
      <c r="V19" s="48">
        <f t="shared" si="5"/>
        <v>0</v>
      </c>
    </row>
    <row r="20" spans="1:22" ht="18.75" x14ac:dyDescent="0.3">
      <c r="A20" s="4"/>
      <c r="B20" s="16"/>
      <c r="C20" s="35"/>
      <c r="D20" s="35"/>
      <c r="E20" s="11"/>
      <c r="F20" s="13"/>
      <c r="G20" s="13"/>
      <c r="H20" s="13"/>
      <c r="I20" s="13"/>
      <c r="J20" s="12"/>
      <c r="K20" s="11"/>
      <c r="L20" s="13"/>
      <c r="M20" s="13"/>
      <c r="N20" s="13"/>
      <c r="O20" s="12"/>
      <c r="P20" s="119"/>
      <c r="Q20" s="62">
        <f t="shared" si="0"/>
        <v>0</v>
      </c>
      <c r="R20" s="79">
        <f t="shared" si="1"/>
        <v>0</v>
      </c>
      <c r="S20" s="79">
        <f t="shared" si="2"/>
        <v>0</v>
      </c>
      <c r="T20" s="67">
        <f t="shared" si="3"/>
        <v>0</v>
      </c>
      <c r="U20" s="46">
        <f t="shared" si="4"/>
        <v>0</v>
      </c>
      <c r="V20" s="48">
        <f t="shared" si="5"/>
        <v>0</v>
      </c>
    </row>
    <row r="21" spans="1:22" ht="18.75" x14ac:dyDescent="0.3">
      <c r="A21" s="4"/>
      <c r="B21" s="16"/>
      <c r="C21" s="35"/>
      <c r="D21" s="35"/>
      <c r="E21" s="11"/>
      <c r="F21" s="13"/>
      <c r="G21" s="13"/>
      <c r="H21" s="13"/>
      <c r="I21" s="13"/>
      <c r="J21" s="12"/>
      <c r="K21" s="11"/>
      <c r="L21" s="13"/>
      <c r="M21" s="13"/>
      <c r="N21" s="13"/>
      <c r="O21" s="12"/>
      <c r="P21" s="119"/>
      <c r="Q21" s="62">
        <f t="shared" si="0"/>
        <v>0</v>
      </c>
      <c r="R21" s="79">
        <f t="shared" si="1"/>
        <v>0</v>
      </c>
      <c r="S21" s="79">
        <f t="shared" si="2"/>
        <v>0</v>
      </c>
      <c r="T21" s="67">
        <f t="shared" si="3"/>
        <v>0</v>
      </c>
      <c r="U21" s="46">
        <f t="shared" si="4"/>
        <v>0</v>
      </c>
      <c r="V21" s="48">
        <f t="shared" si="5"/>
        <v>0</v>
      </c>
    </row>
    <row r="22" spans="1:22" ht="18.75" x14ac:dyDescent="0.3">
      <c r="A22" s="4"/>
      <c r="B22" s="16"/>
      <c r="C22" s="35"/>
      <c r="D22" s="35"/>
      <c r="E22" s="11"/>
      <c r="F22" s="13"/>
      <c r="G22" s="13"/>
      <c r="H22" s="13"/>
      <c r="I22" s="13"/>
      <c r="J22" s="12"/>
      <c r="K22" s="11"/>
      <c r="L22" s="13"/>
      <c r="M22" s="13"/>
      <c r="N22" s="13"/>
      <c r="O22" s="12"/>
      <c r="P22" s="119"/>
      <c r="Q22" s="62">
        <f t="shared" si="0"/>
        <v>0</v>
      </c>
      <c r="R22" s="79">
        <f t="shared" si="1"/>
        <v>0</v>
      </c>
      <c r="S22" s="79">
        <f t="shared" si="2"/>
        <v>0</v>
      </c>
      <c r="T22" s="67">
        <f t="shared" si="3"/>
        <v>0</v>
      </c>
      <c r="U22" s="46">
        <f t="shared" si="4"/>
        <v>0</v>
      </c>
      <c r="V22" s="48">
        <f t="shared" si="5"/>
        <v>0</v>
      </c>
    </row>
    <row r="23" spans="1:22" ht="18.75" x14ac:dyDescent="0.3">
      <c r="A23" s="4"/>
      <c r="B23" s="16"/>
      <c r="C23" s="35"/>
      <c r="D23" s="35"/>
      <c r="E23" s="11"/>
      <c r="F23" s="13"/>
      <c r="G23" s="13"/>
      <c r="H23" s="13"/>
      <c r="I23" s="13"/>
      <c r="J23" s="12"/>
      <c r="K23" s="11"/>
      <c r="L23" s="13"/>
      <c r="M23" s="13"/>
      <c r="N23" s="13"/>
      <c r="O23" s="12"/>
      <c r="P23" s="119"/>
      <c r="Q23" s="62">
        <f t="shared" si="0"/>
        <v>0</v>
      </c>
      <c r="R23" s="79">
        <f t="shared" si="1"/>
        <v>0</v>
      </c>
      <c r="S23" s="79">
        <f t="shared" si="2"/>
        <v>0</v>
      </c>
      <c r="T23" s="67">
        <f t="shared" si="3"/>
        <v>0</v>
      </c>
      <c r="U23" s="46">
        <f t="shared" si="4"/>
        <v>0</v>
      </c>
      <c r="V23" s="48">
        <f t="shared" si="5"/>
        <v>0</v>
      </c>
    </row>
    <row r="24" spans="1:22" ht="18.75" x14ac:dyDescent="0.3">
      <c r="A24" s="5"/>
      <c r="B24" s="16"/>
      <c r="C24" s="35"/>
      <c r="D24" s="35"/>
      <c r="E24" s="11"/>
      <c r="F24" s="13"/>
      <c r="G24" s="13"/>
      <c r="H24" s="13"/>
      <c r="I24" s="13"/>
      <c r="J24" s="12"/>
      <c r="K24" s="11"/>
      <c r="L24" s="13"/>
      <c r="M24" s="13"/>
      <c r="N24" s="13"/>
      <c r="O24" s="12"/>
      <c r="P24" s="119"/>
      <c r="Q24" s="62">
        <f t="shared" si="0"/>
        <v>0</v>
      </c>
      <c r="R24" s="79">
        <f t="shared" si="1"/>
        <v>0</v>
      </c>
      <c r="S24" s="79">
        <f t="shared" si="2"/>
        <v>0</v>
      </c>
      <c r="T24" s="67">
        <f t="shared" si="3"/>
        <v>0</v>
      </c>
      <c r="U24" s="46">
        <f t="shared" si="4"/>
        <v>0</v>
      </c>
      <c r="V24" s="48">
        <f t="shared" si="5"/>
        <v>0</v>
      </c>
    </row>
    <row r="25" spans="1:22" ht="18.75" x14ac:dyDescent="0.3">
      <c r="A25" s="5"/>
      <c r="B25" s="16"/>
      <c r="C25" s="35"/>
      <c r="D25" s="35"/>
      <c r="E25" s="11"/>
      <c r="F25" s="13"/>
      <c r="G25" s="13"/>
      <c r="H25" s="13"/>
      <c r="I25" s="13"/>
      <c r="J25" s="12"/>
      <c r="K25" s="11"/>
      <c r="L25" s="13"/>
      <c r="M25" s="13"/>
      <c r="N25" s="13"/>
      <c r="O25" s="12"/>
      <c r="P25" s="119"/>
      <c r="Q25" s="62">
        <f t="shared" si="0"/>
        <v>0</v>
      </c>
      <c r="R25" s="79">
        <f t="shared" si="1"/>
        <v>0</v>
      </c>
      <c r="S25" s="79">
        <f t="shared" si="2"/>
        <v>0</v>
      </c>
      <c r="T25" s="67">
        <f t="shared" si="3"/>
        <v>0</v>
      </c>
      <c r="U25" s="46">
        <f t="shared" si="4"/>
        <v>0</v>
      </c>
      <c r="V25" s="48">
        <f t="shared" si="5"/>
        <v>0</v>
      </c>
    </row>
    <row r="26" spans="1:22" ht="18.75" x14ac:dyDescent="0.3">
      <c r="A26" s="4"/>
      <c r="B26" s="16"/>
      <c r="C26" s="35"/>
      <c r="D26" s="35"/>
      <c r="E26" s="11"/>
      <c r="F26" s="13"/>
      <c r="G26" s="13"/>
      <c r="H26" s="13"/>
      <c r="I26" s="13"/>
      <c r="J26" s="12"/>
      <c r="K26" s="11"/>
      <c r="L26" s="13"/>
      <c r="M26" s="13"/>
      <c r="N26" s="13"/>
      <c r="O26" s="12"/>
      <c r="P26" s="119"/>
      <c r="Q26" s="62">
        <f t="shared" si="0"/>
        <v>0</v>
      </c>
      <c r="R26" s="79">
        <f t="shared" si="1"/>
        <v>0</v>
      </c>
      <c r="S26" s="79">
        <f t="shared" si="2"/>
        <v>0</v>
      </c>
      <c r="T26" s="67">
        <f t="shared" si="3"/>
        <v>0</v>
      </c>
      <c r="U26" s="46">
        <f t="shared" si="4"/>
        <v>0</v>
      </c>
      <c r="V26" s="48">
        <f t="shared" si="5"/>
        <v>0</v>
      </c>
    </row>
    <row r="27" spans="1:22" ht="18.5" x14ac:dyDescent="0.45">
      <c r="A27" s="4"/>
      <c r="B27" s="16"/>
      <c r="C27" s="35"/>
      <c r="D27" s="35"/>
      <c r="E27" s="11"/>
      <c r="F27" s="13"/>
      <c r="G27" s="13"/>
      <c r="H27" s="13"/>
      <c r="I27" s="13"/>
      <c r="J27" s="12"/>
      <c r="K27" s="11"/>
      <c r="L27" s="13"/>
      <c r="M27" s="13"/>
      <c r="N27" s="13"/>
      <c r="O27" s="12"/>
      <c r="P27" s="119"/>
      <c r="Q27" s="62">
        <f t="shared" si="0"/>
        <v>0</v>
      </c>
      <c r="R27" s="79">
        <f t="shared" si="1"/>
        <v>0</v>
      </c>
      <c r="S27" s="79">
        <f t="shared" si="2"/>
        <v>0</v>
      </c>
      <c r="T27" s="67">
        <f t="shared" si="3"/>
        <v>0</v>
      </c>
      <c r="U27" s="46">
        <f t="shared" si="4"/>
        <v>0</v>
      </c>
      <c r="V27" s="48">
        <f t="shared" si="5"/>
        <v>0</v>
      </c>
    </row>
    <row r="28" spans="1:22" ht="18.5" x14ac:dyDescent="0.45">
      <c r="A28" s="4"/>
      <c r="B28" s="16"/>
      <c r="C28" s="35"/>
      <c r="D28" s="35"/>
      <c r="E28" s="11"/>
      <c r="F28" s="13"/>
      <c r="G28" s="13"/>
      <c r="H28" s="13"/>
      <c r="I28" s="13"/>
      <c r="J28" s="12"/>
      <c r="K28" s="11"/>
      <c r="L28" s="13"/>
      <c r="M28" s="13"/>
      <c r="N28" s="13"/>
      <c r="O28" s="12"/>
      <c r="P28" s="119"/>
      <c r="Q28" s="62">
        <f t="shared" si="0"/>
        <v>0</v>
      </c>
      <c r="R28" s="79">
        <f t="shared" si="1"/>
        <v>0</v>
      </c>
      <c r="S28" s="79">
        <f t="shared" si="2"/>
        <v>0</v>
      </c>
      <c r="T28" s="67">
        <f t="shared" si="3"/>
        <v>0</v>
      </c>
      <c r="U28" s="46">
        <f t="shared" si="4"/>
        <v>0</v>
      </c>
      <c r="V28" s="48">
        <f t="shared" si="5"/>
        <v>0</v>
      </c>
    </row>
    <row r="29" spans="1:22" ht="18.5" x14ac:dyDescent="0.45">
      <c r="A29" s="4"/>
      <c r="B29" s="16"/>
      <c r="C29" s="35"/>
      <c r="D29" s="35"/>
      <c r="E29" s="11"/>
      <c r="F29" s="13"/>
      <c r="G29" s="13"/>
      <c r="H29" s="13"/>
      <c r="I29" s="13"/>
      <c r="J29" s="12"/>
      <c r="K29" s="11"/>
      <c r="L29" s="13"/>
      <c r="M29" s="13"/>
      <c r="N29" s="13"/>
      <c r="O29" s="12"/>
      <c r="P29" s="119"/>
      <c r="Q29" s="62">
        <f t="shared" si="0"/>
        <v>0</v>
      </c>
      <c r="R29" s="79">
        <f t="shared" si="1"/>
        <v>0</v>
      </c>
      <c r="S29" s="79">
        <f t="shared" si="2"/>
        <v>0</v>
      </c>
      <c r="T29" s="67">
        <f t="shared" si="3"/>
        <v>0</v>
      </c>
      <c r="U29" s="46">
        <f t="shared" si="4"/>
        <v>0</v>
      </c>
      <c r="V29" s="48">
        <f t="shared" si="5"/>
        <v>0</v>
      </c>
    </row>
    <row r="30" spans="1:22" ht="18.5" x14ac:dyDescent="0.45">
      <c r="A30" s="4"/>
      <c r="B30" s="16"/>
      <c r="C30" s="35"/>
      <c r="D30" s="35"/>
      <c r="E30" s="11"/>
      <c r="F30" s="13"/>
      <c r="G30" s="13"/>
      <c r="H30" s="13"/>
      <c r="I30" s="13"/>
      <c r="J30" s="12"/>
      <c r="K30" s="11"/>
      <c r="L30" s="13"/>
      <c r="M30" s="13"/>
      <c r="N30" s="13"/>
      <c r="O30" s="12"/>
      <c r="P30" s="119"/>
      <c r="Q30" s="62">
        <f t="shared" si="0"/>
        <v>0</v>
      </c>
      <c r="R30" s="79">
        <f t="shared" si="1"/>
        <v>0</v>
      </c>
      <c r="S30" s="79">
        <f t="shared" si="2"/>
        <v>0</v>
      </c>
      <c r="T30" s="67">
        <f t="shared" si="3"/>
        <v>0</v>
      </c>
      <c r="U30" s="46">
        <f t="shared" si="4"/>
        <v>0</v>
      </c>
      <c r="V30" s="48">
        <f t="shared" si="5"/>
        <v>0</v>
      </c>
    </row>
    <row r="31" spans="1:22" ht="16.5" customHeight="1" x14ac:dyDescent="0.45">
      <c r="A31" s="4"/>
      <c r="B31" s="17"/>
      <c r="C31" s="35"/>
      <c r="D31" s="35"/>
      <c r="E31" s="11"/>
      <c r="F31" s="13"/>
      <c r="G31" s="13"/>
      <c r="H31" s="13"/>
      <c r="I31" s="13"/>
      <c r="J31" s="12"/>
      <c r="K31" s="11"/>
      <c r="L31" s="13"/>
      <c r="M31" s="13"/>
      <c r="N31" s="13"/>
      <c r="O31" s="12"/>
      <c r="P31" s="119"/>
      <c r="Q31" s="62">
        <f t="shared" si="0"/>
        <v>0</v>
      </c>
      <c r="R31" s="79">
        <f t="shared" si="1"/>
        <v>0</v>
      </c>
      <c r="S31" s="79">
        <f t="shared" si="2"/>
        <v>0</v>
      </c>
      <c r="T31" s="67">
        <f t="shared" si="3"/>
        <v>0</v>
      </c>
      <c r="U31" s="46">
        <f t="shared" si="4"/>
        <v>0</v>
      </c>
      <c r="V31" s="48">
        <f t="shared" si="5"/>
        <v>0</v>
      </c>
    </row>
    <row r="32" spans="1:22" ht="18.5" x14ac:dyDescent="0.45">
      <c r="A32" s="6"/>
      <c r="B32" s="18"/>
      <c r="C32" s="35"/>
      <c r="D32" s="35"/>
      <c r="E32" s="11"/>
      <c r="F32" s="13"/>
      <c r="G32" s="13"/>
      <c r="H32" s="13"/>
      <c r="I32" s="13"/>
      <c r="J32" s="12"/>
      <c r="K32" s="11"/>
      <c r="L32" s="13"/>
      <c r="M32" s="13"/>
      <c r="N32" s="13"/>
      <c r="O32" s="12"/>
      <c r="P32" s="119"/>
      <c r="Q32" s="62">
        <f t="shared" si="0"/>
        <v>0</v>
      </c>
      <c r="R32" s="79">
        <f t="shared" si="1"/>
        <v>0</v>
      </c>
      <c r="S32" s="79">
        <f t="shared" si="2"/>
        <v>0</v>
      </c>
      <c r="T32" s="67">
        <f t="shared" si="3"/>
        <v>0</v>
      </c>
      <c r="U32" s="46">
        <f t="shared" si="4"/>
        <v>0</v>
      </c>
      <c r="V32" s="48">
        <f t="shared" si="5"/>
        <v>0</v>
      </c>
    </row>
    <row r="33" spans="1:22" ht="18.5" x14ac:dyDescent="0.45">
      <c r="A33" s="6"/>
      <c r="B33" s="18"/>
      <c r="C33" s="35"/>
      <c r="D33" s="35"/>
      <c r="E33" s="11"/>
      <c r="F33" s="13"/>
      <c r="G33" s="13"/>
      <c r="H33" s="13"/>
      <c r="I33" s="13"/>
      <c r="J33" s="12"/>
      <c r="K33" s="11"/>
      <c r="L33" s="13"/>
      <c r="M33" s="13"/>
      <c r="N33" s="13"/>
      <c r="O33" s="12"/>
      <c r="P33" s="119"/>
      <c r="Q33" s="62">
        <f t="shared" si="0"/>
        <v>0</v>
      </c>
      <c r="R33" s="79">
        <f t="shared" si="1"/>
        <v>0</v>
      </c>
      <c r="S33" s="79">
        <f t="shared" si="2"/>
        <v>0</v>
      </c>
      <c r="T33" s="67">
        <f t="shared" si="3"/>
        <v>0</v>
      </c>
      <c r="U33" s="46">
        <f t="shared" si="4"/>
        <v>0</v>
      </c>
      <c r="V33" s="48">
        <f t="shared" si="5"/>
        <v>0</v>
      </c>
    </row>
    <row r="34" spans="1:22" ht="18.5" x14ac:dyDescent="0.45">
      <c r="A34" s="6"/>
      <c r="B34" s="18"/>
      <c r="C34" s="35"/>
      <c r="D34" s="35"/>
      <c r="E34" s="11"/>
      <c r="F34" s="13"/>
      <c r="G34" s="13"/>
      <c r="H34" s="13"/>
      <c r="I34" s="13"/>
      <c r="J34" s="12"/>
      <c r="K34" s="11"/>
      <c r="L34" s="13"/>
      <c r="M34" s="13"/>
      <c r="N34" s="13"/>
      <c r="O34" s="12"/>
      <c r="P34" s="119"/>
      <c r="Q34" s="62">
        <f t="shared" si="0"/>
        <v>0</v>
      </c>
      <c r="R34" s="79">
        <f t="shared" si="1"/>
        <v>0</v>
      </c>
      <c r="S34" s="79">
        <f t="shared" si="2"/>
        <v>0</v>
      </c>
      <c r="T34" s="67">
        <f t="shared" si="3"/>
        <v>0</v>
      </c>
      <c r="U34" s="46">
        <f t="shared" si="4"/>
        <v>0</v>
      </c>
      <c r="V34" s="48">
        <f t="shared" si="5"/>
        <v>0</v>
      </c>
    </row>
    <row r="35" spans="1:22" ht="18.5" x14ac:dyDescent="0.45">
      <c r="A35" s="6"/>
      <c r="B35" s="18"/>
      <c r="C35" s="35"/>
      <c r="D35" s="35"/>
      <c r="E35" s="11"/>
      <c r="F35" s="13"/>
      <c r="G35" s="13"/>
      <c r="H35" s="13"/>
      <c r="I35" s="13"/>
      <c r="J35" s="12"/>
      <c r="K35" s="11"/>
      <c r="L35" s="13"/>
      <c r="M35" s="13"/>
      <c r="N35" s="13"/>
      <c r="O35" s="12"/>
      <c r="P35" s="119"/>
      <c r="Q35" s="62">
        <f t="shared" si="0"/>
        <v>0</v>
      </c>
      <c r="R35" s="79">
        <f t="shared" si="1"/>
        <v>0</v>
      </c>
      <c r="S35" s="79">
        <f t="shared" si="2"/>
        <v>0</v>
      </c>
      <c r="T35" s="67">
        <f t="shared" si="3"/>
        <v>0</v>
      </c>
      <c r="U35" s="46">
        <f t="shared" si="4"/>
        <v>0</v>
      </c>
      <c r="V35" s="48">
        <f t="shared" si="5"/>
        <v>0</v>
      </c>
    </row>
    <row r="36" spans="1:22" ht="18.5" x14ac:dyDescent="0.45">
      <c r="A36" s="6"/>
      <c r="B36" s="18"/>
      <c r="C36" s="35"/>
      <c r="D36" s="35"/>
      <c r="E36" s="11"/>
      <c r="F36" s="13"/>
      <c r="G36" s="13"/>
      <c r="H36" s="13"/>
      <c r="I36" s="13"/>
      <c r="J36" s="12"/>
      <c r="K36" s="11"/>
      <c r="L36" s="13"/>
      <c r="M36" s="13"/>
      <c r="N36" s="13"/>
      <c r="O36" s="12"/>
      <c r="P36" s="119"/>
      <c r="Q36" s="62">
        <f t="shared" si="0"/>
        <v>0</v>
      </c>
      <c r="R36" s="79">
        <f t="shared" si="1"/>
        <v>0</v>
      </c>
      <c r="S36" s="79">
        <f t="shared" si="2"/>
        <v>0</v>
      </c>
      <c r="T36" s="67">
        <f t="shared" si="3"/>
        <v>0</v>
      </c>
      <c r="U36" s="46">
        <f t="shared" si="4"/>
        <v>0</v>
      </c>
      <c r="V36" s="48">
        <f t="shared" si="5"/>
        <v>0</v>
      </c>
    </row>
    <row r="37" spans="1:22" ht="18.5" x14ac:dyDescent="0.45">
      <c r="A37" s="6"/>
      <c r="B37" s="18"/>
      <c r="C37" s="35"/>
      <c r="D37" s="35"/>
      <c r="E37" s="11"/>
      <c r="F37" s="13"/>
      <c r="G37" s="13"/>
      <c r="H37" s="13"/>
      <c r="I37" s="13"/>
      <c r="J37" s="12"/>
      <c r="K37" s="11"/>
      <c r="L37" s="13"/>
      <c r="M37" s="13"/>
      <c r="N37" s="13"/>
      <c r="O37" s="12"/>
      <c r="P37" s="119"/>
      <c r="Q37" s="62">
        <f t="shared" si="0"/>
        <v>0</v>
      </c>
      <c r="R37" s="79">
        <f t="shared" si="1"/>
        <v>0</v>
      </c>
      <c r="S37" s="79">
        <f t="shared" si="2"/>
        <v>0</v>
      </c>
      <c r="T37" s="67">
        <f t="shared" si="3"/>
        <v>0</v>
      </c>
      <c r="U37" s="46">
        <f t="shared" si="4"/>
        <v>0</v>
      </c>
      <c r="V37" s="48">
        <f t="shared" si="5"/>
        <v>0</v>
      </c>
    </row>
    <row r="38" spans="1:22" ht="18.5" x14ac:dyDescent="0.45">
      <c r="A38" s="6"/>
      <c r="B38" s="18"/>
      <c r="C38" s="35"/>
      <c r="D38" s="35"/>
      <c r="E38" s="11"/>
      <c r="F38" s="13"/>
      <c r="G38" s="13"/>
      <c r="H38" s="13"/>
      <c r="I38" s="13"/>
      <c r="J38" s="12"/>
      <c r="K38" s="11"/>
      <c r="L38" s="13"/>
      <c r="M38" s="13"/>
      <c r="N38" s="13"/>
      <c r="O38" s="12"/>
      <c r="P38" s="119"/>
      <c r="Q38" s="62">
        <f t="shared" si="0"/>
        <v>0</v>
      </c>
      <c r="R38" s="79">
        <f t="shared" si="1"/>
        <v>0</v>
      </c>
      <c r="S38" s="79">
        <f t="shared" si="2"/>
        <v>0</v>
      </c>
      <c r="T38" s="67">
        <f t="shared" si="3"/>
        <v>0</v>
      </c>
      <c r="U38" s="46">
        <f t="shared" si="4"/>
        <v>0</v>
      </c>
      <c r="V38" s="48">
        <f t="shared" si="5"/>
        <v>0</v>
      </c>
    </row>
    <row r="39" spans="1:22" ht="18.5" x14ac:dyDescent="0.45">
      <c r="A39" s="6"/>
      <c r="B39" s="18"/>
      <c r="C39" s="35"/>
      <c r="D39" s="35"/>
      <c r="E39" s="11"/>
      <c r="F39" s="13"/>
      <c r="G39" s="13"/>
      <c r="H39" s="13"/>
      <c r="I39" s="13"/>
      <c r="J39" s="12"/>
      <c r="K39" s="11"/>
      <c r="L39" s="13"/>
      <c r="M39" s="13"/>
      <c r="N39" s="13"/>
      <c r="O39" s="12"/>
      <c r="P39" s="119"/>
      <c r="Q39" s="62">
        <f t="shared" si="0"/>
        <v>0</v>
      </c>
      <c r="R39" s="79">
        <f t="shared" si="1"/>
        <v>0</v>
      </c>
      <c r="S39" s="79">
        <f t="shared" si="2"/>
        <v>0</v>
      </c>
      <c r="T39" s="67">
        <f t="shared" si="3"/>
        <v>0</v>
      </c>
      <c r="U39" s="46">
        <f t="shared" si="4"/>
        <v>0</v>
      </c>
      <c r="V39" s="48">
        <f t="shared" si="5"/>
        <v>0</v>
      </c>
    </row>
    <row r="40" spans="1:22" ht="18.5" x14ac:dyDescent="0.45">
      <c r="A40" s="6"/>
      <c r="B40" s="18"/>
      <c r="C40" s="35"/>
      <c r="D40" s="35"/>
      <c r="E40" s="11"/>
      <c r="F40" s="13"/>
      <c r="G40" s="13"/>
      <c r="H40" s="13"/>
      <c r="I40" s="13"/>
      <c r="J40" s="12"/>
      <c r="K40" s="11"/>
      <c r="L40" s="13"/>
      <c r="M40" s="13"/>
      <c r="N40" s="13"/>
      <c r="O40" s="12"/>
      <c r="P40" s="119"/>
      <c r="Q40" s="62">
        <f t="shared" si="0"/>
        <v>0</v>
      </c>
      <c r="R40" s="79">
        <f t="shared" si="1"/>
        <v>0</v>
      </c>
      <c r="S40" s="79">
        <f t="shared" si="2"/>
        <v>0</v>
      </c>
      <c r="T40" s="67">
        <f t="shared" si="3"/>
        <v>0</v>
      </c>
      <c r="U40" s="46">
        <f t="shared" si="4"/>
        <v>0</v>
      </c>
      <c r="V40" s="48">
        <f t="shared" si="5"/>
        <v>0</v>
      </c>
    </row>
    <row r="41" spans="1:22" ht="18.5" x14ac:dyDescent="0.45">
      <c r="A41" s="4"/>
      <c r="B41" s="15"/>
      <c r="C41" s="35"/>
      <c r="D41" s="35"/>
      <c r="E41" s="11"/>
      <c r="F41" s="13"/>
      <c r="G41" s="13"/>
      <c r="H41" s="13"/>
      <c r="I41" s="13"/>
      <c r="J41" s="12"/>
      <c r="K41" s="11"/>
      <c r="L41" s="13"/>
      <c r="M41" s="13"/>
      <c r="N41" s="13"/>
      <c r="O41" s="12"/>
      <c r="P41" s="119"/>
      <c r="Q41" s="62">
        <f t="shared" si="0"/>
        <v>0</v>
      </c>
      <c r="R41" s="79">
        <f t="shared" si="1"/>
        <v>0</v>
      </c>
      <c r="S41" s="79">
        <f t="shared" si="2"/>
        <v>0</v>
      </c>
      <c r="T41" s="67">
        <f t="shared" si="3"/>
        <v>0</v>
      </c>
      <c r="U41" s="46">
        <f t="shared" si="4"/>
        <v>0</v>
      </c>
      <c r="V41" s="48">
        <f t="shared" si="5"/>
        <v>0</v>
      </c>
    </row>
    <row r="42" spans="1:22" ht="18.5" x14ac:dyDescent="0.45">
      <c r="A42" s="7"/>
      <c r="B42" s="19"/>
      <c r="C42" s="35"/>
      <c r="D42" s="35"/>
      <c r="E42" s="11"/>
      <c r="F42" s="13"/>
      <c r="G42" s="13"/>
      <c r="H42" s="13"/>
      <c r="I42" s="13"/>
      <c r="J42" s="12"/>
      <c r="K42" s="11"/>
      <c r="L42" s="13"/>
      <c r="M42" s="13"/>
      <c r="N42" s="13"/>
      <c r="O42" s="12"/>
      <c r="P42" s="119"/>
      <c r="Q42" s="62">
        <f t="shared" si="0"/>
        <v>0</v>
      </c>
      <c r="R42" s="79">
        <f t="shared" si="1"/>
        <v>0</v>
      </c>
      <c r="S42" s="79">
        <f t="shared" si="2"/>
        <v>0</v>
      </c>
      <c r="T42" s="67">
        <f t="shared" si="3"/>
        <v>0</v>
      </c>
      <c r="U42" s="46">
        <f t="shared" si="4"/>
        <v>0</v>
      </c>
      <c r="V42" s="48">
        <f t="shared" si="5"/>
        <v>0</v>
      </c>
    </row>
    <row r="43" spans="1:22" ht="18.5" x14ac:dyDescent="0.45">
      <c r="A43" s="7"/>
      <c r="B43" s="19"/>
      <c r="C43" s="35"/>
      <c r="D43" s="35"/>
      <c r="E43" s="11"/>
      <c r="F43" s="13"/>
      <c r="G43" s="13"/>
      <c r="H43" s="13"/>
      <c r="I43" s="13"/>
      <c r="J43" s="12"/>
      <c r="K43" s="11"/>
      <c r="L43" s="13"/>
      <c r="M43" s="13"/>
      <c r="N43" s="13"/>
      <c r="O43" s="12"/>
      <c r="P43" s="119"/>
      <c r="Q43" s="62">
        <f t="shared" si="0"/>
        <v>0</v>
      </c>
      <c r="R43" s="79">
        <f t="shared" si="1"/>
        <v>0</v>
      </c>
      <c r="S43" s="79">
        <f t="shared" si="2"/>
        <v>0</v>
      </c>
      <c r="T43" s="67">
        <f t="shared" si="3"/>
        <v>0</v>
      </c>
      <c r="U43" s="46">
        <f t="shared" si="4"/>
        <v>0</v>
      </c>
      <c r="V43" s="48">
        <f t="shared" si="5"/>
        <v>0</v>
      </c>
    </row>
    <row r="44" spans="1:22" ht="18.5" x14ac:dyDescent="0.45">
      <c r="A44" s="7"/>
      <c r="B44" s="19"/>
      <c r="C44" s="35"/>
      <c r="D44" s="35"/>
      <c r="E44" s="11"/>
      <c r="F44" s="13"/>
      <c r="G44" s="13"/>
      <c r="H44" s="13"/>
      <c r="I44" s="13"/>
      <c r="J44" s="12"/>
      <c r="K44" s="11"/>
      <c r="L44" s="13"/>
      <c r="M44" s="13"/>
      <c r="N44" s="13"/>
      <c r="O44" s="12"/>
      <c r="P44" s="119"/>
      <c r="Q44" s="62">
        <f t="shared" si="0"/>
        <v>0</v>
      </c>
      <c r="R44" s="79">
        <f t="shared" si="1"/>
        <v>0</v>
      </c>
      <c r="S44" s="79">
        <f t="shared" si="2"/>
        <v>0</v>
      </c>
      <c r="T44" s="67">
        <f t="shared" si="3"/>
        <v>0</v>
      </c>
      <c r="U44" s="46">
        <f t="shared" si="4"/>
        <v>0</v>
      </c>
      <c r="V44" s="48">
        <f t="shared" si="5"/>
        <v>0</v>
      </c>
    </row>
    <row r="45" spans="1:22" ht="19" thickBot="1" x14ac:dyDescent="0.5">
      <c r="A45" s="14"/>
      <c r="B45" s="20"/>
      <c r="C45" s="84"/>
      <c r="D45" s="84"/>
      <c r="E45" s="36"/>
      <c r="F45" s="37"/>
      <c r="G45" s="37"/>
      <c r="H45" s="37"/>
      <c r="I45" s="37"/>
      <c r="J45" s="38"/>
      <c r="K45" s="36"/>
      <c r="L45" s="37"/>
      <c r="M45" s="37"/>
      <c r="N45" s="37"/>
      <c r="O45" s="38"/>
      <c r="P45" s="120"/>
      <c r="Q45" s="68">
        <f t="shared" si="0"/>
        <v>0</v>
      </c>
      <c r="R45" s="80">
        <f t="shared" si="1"/>
        <v>0</v>
      </c>
      <c r="S45" s="80">
        <f t="shared" si="2"/>
        <v>0</v>
      </c>
      <c r="T45" s="69">
        <f t="shared" si="3"/>
        <v>0</v>
      </c>
      <c r="U45" s="47">
        <f t="shared" si="4"/>
        <v>0</v>
      </c>
      <c r="V45" s="82">
        <f t="shared" si="5"/>
        <v>0</v>
      </c>
    </row>
    <row r="46" spans="1:22" ht="19" thickBot="1" x14ac:dyDescent="0.5">
      <c r="A46" s="231" t="s">
        <v>61</v>
      </c>
      <c r="B46" s="232"/>
      <c r="C46" s="64">
        <f t="shared" ref="C46:K46" si="6">COUNTIF(C11:C45,"N")/$B7</f>
        <v>0.25</v>
      </c>
      <c r="D46" s="64">
        <f t="shared" si="6"/>
        <v>0.25</v>
      </c>
      <c r="E46" s="64">
        <f t="shared" si="6"/>
        <v>0.25</v>
      </c>
      <c r="F46" s="64">
        <f t="shared" si="6"/>
        <v>0.25</v>
      </c>
      <c r="G46" s="64">
        <f t="shared" si="6"/>
        <v>0.25</v>
      </c>
      <c r="H46" s="64">
        <f t="shared" si="6"/>
        <v>0.25</v>
      </c>
      <c r="I46" s="64">
        <f t="shared" si="6"/>
        <v>0.25</v>
      </c>
      <c r="J46" s="64">
        <f t="shared" si="6"/>
        <v>0.25</v>
      </c>
      <c r="K46" s="64">
        <f t="shared" si="6"/>
        <v>0.25</v>
      </c>
      <c r="L46" s="64">
        <f t="shared" ref="L46:O46" si="7">COUNTIF(L11:L45,"N")/$B7</f>
        <v>0.25</v>
      </c>
      <c r="M46" s="64">
        <f t="shared" si="7"/>
        <v>0.25</v>
      </c>
      <c r="N46" s="64">
        <f t="shared" si="7"/>
        <v>0.25</v>
      </c>
      <c r="O46" s="64">
        <f t="shared" si="7"/>
        <v>0.25</v>
      </c>
      <c r="P46" s="121"/>
      <c r="Q46" s="39"/>
    </row>
    <row r="47" spans="1:22" ht="19" thickBot="1" x14ac:dyDescent="0.5">
      <c r="A47" s="214" t="s">
        <v>57</v>
      </c>
      <c r="B47" s="215"/>
      <c r="C47" s="65">
        <f>COUNTIF(C11:C45,"C")/$B7</f>
        <v>0.25</v>
      </c>
      <c r="D47" s="65">
        <f t="shared" ref="D47:N47" si="8">COUNTIF(D11:D45,"C")/$B7</f>
        <v>0.25</v>
      </c>
      <c r="E47" s="65">
        <f t="shared" si="8"/>
        <v>0.25</v>
      </c>
      <c r="F47" s="65">
        <f t="shared" si="8"/>
        <v>0.25</v>
      </c>
      <c r="G47" s="65">
        <f t="shared" si="8"/>
        <v>0.25</v>
      </c>
      <c r="H47" s="65">
        <f t="shared" si="8"/>
        <v>0.25</v>
      </c>
      <c r="I47" s="65">
        <f t="shared" si="8"/>
        <v>0.25</v>
      </c>
      <c r="J47" s="65">
        <f t="shared" si="8"/>
        <v>0.25</v>
      </c>
      <c r="K47" s="65">
        <f t="shared" si="8"/>
        <v>0.25</v>
      </c>
      <c r="L47" s="65">
        <f t="shared" si="8"/>
        <v>0.25</v>
      </c>
      <c r="M47" s="65">
        <f t="shared" si="8"/>
        <v>0.25</v>
      </c>
      <c r="N47" s="65">
        <f t="shared" si="8"/>
        <v>0.25</v>
      </c>
      <c r="O47" s="65">
        <f t="shared" ref="O47" si="9">COUNTIF(O11:O45,"C")/$B7</f>
        <v>0.25</v>
      </c>
      <c r="P47" s="121"/>
    </row>
    <row r="48" spans="1:22" ht="19" thickBot="1" x14ac:dyDescent="0.5">
      <c r="A48" s="201" t="s">
        <v>58</v>
      </c>
      <c r="B48" s="202"/>
      <c r="C48" s="64">
        <f>COUNTIF(C11:C45,"Y")/$B7</f>
        <v>0.25</v>
      </c>
      <c r="D48" s="64">
        <f t="shared" ref="D48:N48" si="10">COUNTIF(D11:D45,"Y")/$B7</f>
        <v>0.25</v>
      </c>
      <c r="E48" s="64">
        <f t="shared" si="10"/>
        <v>0.25</v>
      </c>
      <c r="F48" s="64">
        <f t="shared" si="10"/>
        <v>0.25</v>
      </c>
      <c r="G48" s="64">
        <f t="shared" si="10"/>
        <v>0.25</v>
      </c>
      <c r="H48" s="64">
        <f t="shared" si="10"/>
        <v>0.25</v>
      </c>
      <c r="I48" s="64">
        <f t="shared" si="10"/>
        <v>0.25</v>
      </c>
      <c r="J48" s="64">
        <f t="shared" si="10"/>
        <v>0.25</v>
      </c>
      <c r="K48" s="64">
        <f t="shared" si="10"/>
        <v>0.25</v>
      </c>
      <c r="L48" s="64">
        <f t="shared" si="10"/>
        <v>0.25</v>
      </c>
      <c r="M48" s="64">
        <f t="shared" si="10"/>
        <v>0.25</v>
      </c>
      <c r="N48" s="64">
        <f t="shared" si="10"/>
        <v>0.25</v>
      </c>
      <c r="O48" s="64">
        <f t="shared" ref="O48" si="11">COUNTIF(O11:O45,"Y")/$B7</f>
        <v>0.25</v>
      </c>
      <c r="P48" s="121"/>
    </row>
    <row r="49" spans="1:16" ht="19" thickBot="1" x14ac:dyDescent="0.5">
      <c r="A49" s="217" t="s">
        <v>60</v>
      </c>
      <c r="B49" s="218"/>
      <c r="C49" s="64">
        <f>COUNTIF(C11:C45,"B")/$B7</f>
        <v>0.25</v>
      </c>
      <c r="D49" s="64">
        <f t="shared" ref="D49:N49" si="12">COUNTIF(D11:D45,"B")/$B7</f>
        <v>0.25</v>
      </c>
      <c r="E49" s="64">
        <f t="shared" si="12"/>
        <v>0.25</v>
      </c>
      <c r="F49" s="64">
        <f t="shared" si="12"/>
        <v>0.25</v>
      </c>
      <c r="G49" s="64">
        <f t="shared" si="12"/>
        <v>0.25</v>
      </c>
      <c r="H49" s="64">
        <f t="shared" si="12"/>
        <v>0.25</v>
      </c>
      <c r="I49" s="64">
        <f t="shared" si="12"/>
        <v>0.25</v>
      </c>
      <c r="J49" s="64">
        <f t="shared" si="12"/>
        <v>0.25</v>
      </c>
      <c r="K49" s="64">
        <f t="shared" si="12"/>
        <v>0.25</v>
      </c>
      <c r="L49" s="64">
        <f t="shared" si="12"/>
        <v>0.25</v>
      </c>
      <c r="M49" s="64">
        <f t="shared" si="12"/>
        <v>0.25</v>
      </c>
      <c r="N49" s="64">
        <f t="shared" si="12"/>
        <v>0.25</v>
      </c>
      <c r="O49" s="64">
        <f t="shared" ref="O49" si="13">COUNTIF(O11:O45,"B")/$B7</f>
        <v>0.25</v>
      </c>
      <c r="P49" s="121"/>
    </row>
    <row r="50" spans="1:16" ht="34.15" customHeight="1" thickBot="1" x14ac:dyDescent="0.5">
      <c r="A50" s="203" t="s">
        <v>62</v>
      </c>
      <c r="B50" s="204"/>
      <c r="C50" s="40">
        <f>SUM(C47:C49)</f>
        <v>0.75</v>
      </c>
      <c r="D50" s="40">
        <f t="shared" ref="D50:O50" si="14">SUM(D47:D49)</f>
        <v>0.75</v>
      </c>
      <c r="E50" s="40">
        <f t="shared" si="14"/>
        <v>0.75</v>
      </c>
      <c r="F50" s="40">
        <f t="shared" si="14"/>
        <v>0.75</v>
      </c>
      <c r="G50" s="40">
        <f t="shared" si="14"/>
        <v>0.75</v>
      </c>
      <c r="H50" s="40">
        <f t="shared" si="14"/>
        <v>0.75</v>
      </c>
      <c r="I50" s="40">
        <f t="shared" si="14"/>
        <v>0.75</v>
      </c>
      <c r="J50" s="40">
        <f t="shared" si="14"/>
        <v>0.75</v>
      </c>
      <c r="K50" s="40">
        <f t="shared" si="14"/>
        <v>0.75</v>
      </c>
      <c r="L50" s="40">
        <f t="shared" si="14"/>
        <v>0.75</v>
      </c>
      <c r="M50" s="40">
        <f t="shared" si="14"/>
        <v>0.75</v>
      </c>
      <c r="N50" s="40">
        <f t="shared" si="14"/>
        <v>0.75</v>
      </c>
      <c r="O50" s="40">
        <f t="shared" si="14"/>
        <v>0.75</v>
      </c>
      <c r="P50" s="122"/>
    </row>
  </sheetData>
  <sheetProtection selectLockedCells="1"/>
  <mergeCells count="37">
    <mergeCell ref="A47:B47"/>
    <mergeCell ref="A48:B48"/>
    <mergeCell ref="A49:B49"/>
    <mergeCell ref="A50:B50"/>
    <mergeCell ref="R3:R10"/>
    <mergeCell ref="J3:J10"/>
    <mergeCell ref="C3:C10"/>
    <mergeCell ref="I3:I10"/>
    <mergeCell ref="A46:B46"/>
    <mergeCell ref="E3:E10"/>
    <mergeCell ref="F3:F10"/>
    <mergeCell ref="G3:G10"/>
    <mergeCell ref="H3:H10"/>
    <mergeCell ref="A5:A6"/>
    <mergeCell ref="B5:B6"/>
    <mergeCell ref="A7:A9"/>
    <mergeCell ref="S3:S10"/>
    <mergeCell ref="T3:T10"/>
    <mergeCell ref="U3:U10"/>
    <mergeCell ref="V3:V10"/>
    <mergeCell ref="K3:K10"/>
    <mergeCell ref="L3:L10"/>
    <mergeCell ref="M3:M10"/>
    <mergeCell ref="N3:N10"/>
    <mergeCell ref="Q3:Q10"/>
    <mergeCell ref="P3:P10"/>
    <mergeCell ref="K1:P2"/>
    <mergeCell ref="B7:B9"/>
    <mergeCell ref="A10:B10"/>
    <mergeCell ref="O3:O10"/>
    <mergeCell ref="A1:B2"/>
    <mergeCell ref="D1:D2"/>
    <mergeCell ref="A3:B4"/>
    <mergeCell ref="D3:D10"/>
    <mergeCell ref="C1:C2"/>
    <mergeCell ref="E2:H2"/>
    <mergeCell ref="E1:J1"/>
  </mergeCells>
  <conditionalFormatting sqref="C11:P45">
    <cfRule type="containsText" dxfId="3" priority="3" operator="containsText" text="n">
      <formula>NOT(ISERROR(SEARCH("n",C11)))</formula>
    </cfRule>
    <cfRule type="containsText" dxfId="2" priority="4" operator="containsText" text="Y">
      <formula>NOT(ISERROR(SEARCH("Y",C11)))</formula>
    </cfRule>
  </conditionalFormatting>
  <conditionalFormatting sqref="C11:P45">
    <cfRule type="cellIs" dxfId="1" priority="1" operator="equal">
      <formula>"c"</formula>
    </cfRule>
    <cfRule type="cellIs" dxfId="0" priority="2" operator="equal">
      <formula>"b"</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6 - Writing&amp;RVersion 1: July 2015</oddHeader>
  </headerFooter>
  <rowBreaks count="1" manualBreakCount="1">
    <brk id="50" max="20"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1"/>
  <sheetViews>
    <sheetView zoomScale="50" zoomScaleNormal="50" zoomScaleSheetLayoutView="30" zoomScalePageLayoutView="80" workbookViewId="0">
      <selection activeCell="K25" sqref="K25"/>
    </sheetView>
  </sheetViews>
  <sheetFormatPr defaultColWidth="8.81640625" defaultRowHeight="14.5" x14ac:dyDescent="0.35"/>
  <cols>
    <col min="1" max="1" width="12.7265625" style="2" customWidth="1"/>
    <col min="2" max="2" width="18.7265625" style="2" customWidth="1"/>
    <col min="3" max="3" width="16" style="2" customWidth="1"/>
    <col min="4" max="4" width="11.54296875" style="2" customWidth="1"/>
    <col min="5" max="5" width="10.1796875" style="2" customWidth="1"/>
    <col min="6" max="6" width="16" style="2" customWidth="1"/>
    <col min="7" max="8" width="14.7265625" style="2" customWidth="1"/>
    <col min="9" max="9" width="16" style="2" customWidth="1"/>
    <col min="10" max="10" width="15" style="2" customWidth="1"/>
    <col min="11" max="11" width="19.453125" style="2" customWidth="1"/>
    <col min="12" max="12" width="10.26953125" style="2" customWidth="1"/>
    <col min="13" max="13" width="11.54296875" style="2" customWidth="1"/>
    <col min="14" max="14" width="16.7265625" style="2" customWidth="1"/>
    <col min="15" max="15" width="11.453125" style="2" customWidth="1"/>
    <col min="16" max="16" width="15" style="2" bestFit="1" customWidth="1"/>
    <col min="17" max="19" width="15" style="2" customWidth="1"/>
    <col min="20" max="20" width="7.54296875" style="2" customWidth="1"/>
    <col min="21" max="21" width="7.453125" style="1" customWidth="1"/>
    <col min="22" max="22" width="7.54296875" style="1" customWidth="1"/>
    <col min="23" max="24" width="7.453125" style="1" customWidth="1"/>
    <col min="25" max="16384" width="8.81640625" style="2"/>
  </cols>
  <sheetData>
    <row r="1" spans="1:25" ht="15" customHeight="1" thickBot="1" x14ac:dyDescent="0.4">
      <c r="A1" s="172" t="s">
        <v>29</v>
      </c>
      <c r="B1" s="174"/>
      <c r="C1" s="172" t="s">
        <v>67</v>
      </c>
      <c r="D1" s="173"/>
      <c r="E1" s="173"/>
      <c r="F1" s="174"/>
      <c r="G1" s="192" t="s">
        <v>19</v>
      </c>
      <c r="H1" s="193"/>
      <c r="I1" s="241" t="s">
        <v>8</v>
      </c>
      <c r="J1" s="242"/>
      <c r="K1" s="242"/>
      <c r="L1" s="242"/>
      <c r="M1" s="243"/>
      <c r="N1" s="239" t="s">
        <v>20</v>
      </c>
      <c r="O1" s="239" t="s">
        <v>21</v>
      </c>
      <c r="P1" s="192" t="s">
        <v>71</v>
      </c>
      <c r="Q1" s="259"/>
      <c r="R1" s="259"/>
      <c r="S1" s="193"/>
      <c r="T1" s="42"/>
    </row>
    <row r="2" spans="1:25" ht="29.5" thickBot="1" x14ac:dyDescent="0.4">
      <c r="A2" s="237"/>
      <c r="B2" s="238"/>
      <c r="C2" s="175"/>
      <c r="D2" s="176"/>
      <c r="E2" s="176"/>
      <c r="F2" s="177"/>
      <c r="G2" s="194"/>
      <c r="H2" s="195"/>
      <c r="I2" s="103" t="s">
        <v>5</v>
      </c>
      <c r="J2" s="103" t="s">
        <v>7</v>
      </c>
      <c r="K2" s="196" t="s">
        <v>6</v>
      </c>
      <c r="L2" s="197"/>
      <c r="M2" s="22" t="s">
        <v>9</v>
      </c>
      <c r="N2" s="240"/>
      <c r="O2" s="240"/>
      <c r="P2" s="194"/>
      <c r="Q2" s="260"/>
      <c r="R2" s="260"/>
      <c r="S2" s="195"/>
      <c r="T2" s="42"/>
    </row>
    <row r="3" spans="1:25" ht="18" customHeight="1" x14ac:dyDescent="0.35">
      <c r="A3" s="252" t="s">
        <v>10</v>
      </c>
      <c r="B3" s="253"/>
      <c r="C3" s="178" t="s">
        <v>1</v>
      </c>
      <c r="D3" s="178" t="s">
        <v>2</v>
      </c>
      <c r="E3" s="181" t="s">
        <v>3</v>
      </c>
      <c r="F3" s="181" t="s">
        <v>4</v>
      </c>
      <c r="G3" s="211" t="s">
        <v>129</v>
      </c>
      <c r="H3" s="189" t="s">
        <v>130</v>
      </c>
      <c r="I3" s="184" t="s">
        <v>131</v>
      </c>
      <c r="J3" s="244" t="s">
        <v>132</v>
      </c>
      <c r="K3" s="244" t="s">
        <v>133</v>
      </c>
      <c r="L3" s="198" t="s">
        <v>81</v>
      </c>
      <c r="M3" s="198" t="s">
        <v>82</v>
      </c>
      <c r="N3" s="189" t="s">
        <v>134</v>
      </c>
      <c r="O3" s="247" t="s">
        <v>83</v>
      </c>
      <c r="P3" s="184" t="s">
        <v>72</v>
      </c>
      <c r="Q3" s="224" t="s">
        <v>73</v>
      </c>
      <c r="R3" s="224" t="s">
        <v>74</v>
      </c>
      <c r="S3" s="256" t="s">
        <v>75</v>
      </c>
      <c r="T3" s="219" t="s">
        <v>63</v>
      </c>
      <c r="U3" s="207" t="s">
        <v>55</v>
      </c>
      <c r="V3" s="233" t="s">
        <v>56</v>
      </c>
      <c r="W3" s="205" t="s">
        <v>59</v>
      </c>
      <c r="X3" s="235" t="s">
        <v>65</v>
      </c>
      <c r="Y3" s="228" t="s">
        <v>66</v>
      </c>
    </row>
    <row r="4" spans="1:25" ht="15.75" customHeight="1" x14ac:dyDescent="0.35">
      <c r="A4" s="254"/>
      <c r="B4" s="255"/>
      <c r="C4" s="187"/>
      <c r="D4" s="179"/>
      <c r="E4" s="182"/>
      <c r="F4" s="182"/>
      <c r="G4" s="212"/>
      <c r="H4" s="190"/>
      <c r="I4" s="209"/>
      <c r="J4" s="245"/>
      <c r="K4" s="245"/>
      <c r="L4" s="199"/>
      <c r="M4" s="199"/>
      <c r="N4" s="190"/>
      <c r="O4" s="248"/>
      <c r="P4" s="185"/>
      <c r="Q4" s="225"/>
      <c r="R4" s="225"/>
      <c r="S4" s="257"/>
      <c r="T4" s="220"/>
      <c r="U4" s="208"/>
      <c r="V4" s="234"/>
      <c r="W4" s="206"/>
      <c r="X4" s="236"/>
      <c r="Y4" s="229"/>
    </row>
    <row r="5" spans="1:25" ht="15" customHeight="1" x14ac:dyDescent="0.35">
      <c r="A5" s="223" t="s">
        <v>11</v>
      </c>
      <c r="B5" s="216"/>
      <c r="C5" s="187"/>
      <c r="D5" s="179"/>
      <c r="E5" s="182"/>
      <c r="F5" s="182"/>
      <c r="G5" s="212"/>
      <c r="H5" s="190"/>
      <c r="I5" s="209"/>
      <c r="J5" s="245"/>
      <c r="K5" s="245"/>
      <c r="L5" s="199"/>
      <c r="M5" s="199"/>
      <c r="N5" s="190"/>
      <c r="O5" s="248"/>
      <c r="P5" s="185"/>
      <c r="Q5" s="225"/>
      <c r="R5" s="225"/>
      <c r="S5" s="257"/>
      <c r="T5" s="220"/>
      <c r="U5" s="208"/>
      <c r="V5" s="234"/>
      <c r="W5" s="206"/>
      <c r="X5" s="236"/>
      <c r="Y5" s="229"/>
    </row>
    <row r="6" spans="1:25" ht="18" customHeight="1" x14ac:dyDescent="0.35">
      <c r="A6" s="223"/>
      <c r="B6" s="216"/>
      <c r="C6" s="187"/>
      <c r="D6" s="179"/>
      <c r="E6" s="182"/>
      <c r="F6" s="182"/>
      <c r="G6" s="212"/>
      <c r="H6" s="190"/>
      <c r="I6" s="209"/>
      <c r="J6" s="245"/>
      <c r="K6" s="245"/>
      <c r="L6" s="199"/>
      <c r="M6" s="199"/>
      <c r="N6" s="190"/>
      <c r="O6" s="248"/>
      <c r="P6" s="185"/>
      <c r="Q6" s="225"/>
      <c r="R6" s="225"/>
      <c r="S6" s="257"/>
      <c r="T6" s="220"/>
      <c r="U6" s="208"/>
      <c r="V6" s="234"/>
      <c r="W6" s="206"/>
      <c r="X6" s="236"/>
      <c r="Y6" s="229"/>
    </row>
    <row r="7" spans="1:25" ht="18" customHeight="1" x14ac:dyDescent="0.35">
      <c r="A7" s="221" t="s">
        <v>12</v>
      </c>
      <c r="B7" s="222">
        <v>4</v>
      </c>
      <c r="C7" s="187"/>
      <c r="D7" s="179"/>
      <c r="E7" s="182"/>
      <c r="F7" s="182"/>
      <c r="G7" s="212"/>
      <c r="H7" s="190"/>
      <c r="I7" s="209"/>
      <c r="J7" s="245"/>
      <c r="K7" s="245"/>
      <c r="L7" s="199"/>
      <c r="M7" s="199"/>
      <c r="N7" s="190"/>
      <c r="O7" s="248"/>
      <c r="P7" s="185"/>
      <c r="Q7" s="225"/>
      <c r="R7" s="225"/>
      <c r="S7" s="257"/>
      <c r="T7" s="220"/>
      <c r="U7" s="208"/>
      <c r="V7" s="234"/>
      <c r="W7" s="206"/>
      <c r="X7" s="236"/>
      <c r="Y7" s="229"/>
    </row>
    <row r="8" spans="1:25" ht="18" customHeight="1" x14ac:dyDescent="0.35">
      <c r="A8" s="221"/>
      <c r="B8" s="222"/>
      <c r="C8" s="187"/>
      <c r="D8" s="179"/>
      <c r="E8" s="182"/>
      <c r="F8" s="182"/>
      <c r="G8" s="212"/>
      <c r="H8" s="190"/>
      <c r="I8" s="209"/>
      <c r="J8" s="245"/>
      <c r="K8" s="245"/>
      <c r="L8" s="199"/>
      <c r="M8" s="199"/>
      <c r="N8" s="190"/>
      <c r="O8" s="248"/>
      <c r="P8" s="185"/>
      <c r="Q8" s="225"/>
      <c r="R8" s="225"/>
      <c r="S8" s="257"/>
      <c r="T8" s="220"/>
      <c r="U8" s="208"/>
      <c r="V8" s="234"/>
      <c r="W8" s="206"/>
      <c r="X8" s="236"/>
      <c r="Y8" s="229"/>
    </row>
    <row r="9" spans="1:25" ht="18" customHeight="1" x14ac:dyDescent="0.35">
      <c r="A9" s="221"/>
      <c r="B9" s="222"/>
      <c r="C9" s="187"/>
      <c r="D9" s="179"/>
      <c r="E9" s="182"/>
      <c r="F9" s="182"/>
      <c r="G9" s="212"/>
      <c r="H9" s="190"/>
      <c r="I9" s="209"/>
      <c r="J9" s="245"/>
      <c r="K9" s="245"/>
      <c r="L9" s="199"/>
      <c r="M9" s="199"/>
      <c r="N9" s="190"/>
      <c r="O9" s="248"/>
      <c r="P9" s="185"/>
      <c r="Q9" s="225"/>
      <c r="R9" s="225"/>
      <c r="S9" s="257"/>
      <c r="T9" s="220"/>
      <c r="U9" s="208"/>
      <c r="V9" s="234"/>
      <c r="W9" s="206"/>
      <c r="X9" s="236"/>
      <c r="Y9" s="229"/>
    </row>
    <row r="10" spans="1:25" ht="26.5" customHeight="1" thickBot="1" x14ac:dyDescent="0.4">
      <c r="A10" s="250" t="s">
        <v>0</v>
      </c>
      <c r="B10" s="251"/>
      <c r="C10" s="188"/>
      <c r="D10" s="180"/>
      <c r="E10" s="183"/>
      <c r="F10" s="183"/>
      <c r="G10" s="213"/>
      <c r="H10" s="191"/>
      <c r="I10" s="210"/>
      <c r="J10" s="246"/>
      <c r="K10" s="246"/>
      <c r="L10" s="200"/>
      <c r="M10" s="200"/>
      <c r="N10" s="191"/>
      <c r="O10" s="249"/>
      <c r="P10" s="186"/>
      <c r="Q10" s="226"/>
      <c r="R10" s="227"/>
      <c r="S10" s="258"/>
      <c r="T10" s="220"/>
      <c r="U10" s="208"/>
      <c r="V10" s="234"/>
      <c r="W10" s="206"/>
      <c r="X10" s="236"/>
      <c r="Y10" s="230"/>
    </row>
    <row r="11" spans="1:25" ht="19.5" thickBot="1" x14ac:dyDescent="0.35">
      <c r="A11" s="90"/>
      <c r="B11" s="92"/>
      <c r="C11" s="83" t="s">
        <v>76</v>
      </c>
      <c r="D11" s="83" t="s">
        <v>76</v>
      </c>
      <c r="E11" s="83" t="s">
        <v>76</v>
      </c>
      <c r="F11" s="83" t="s">
        <v>76</v>
      </c>
      <c r="G11" s="83" t="s">
        <v>76</v>
      </c>
      <c r="H11" s="83" t="s">
        <v>76</v>
      </c>
      <c r="I11" s="83" t="s">
        <v>76</v>
      </c>
      <c r="J11" s="83" t="s">
        <v>76</v>
      </c>
      <c r="K11" s="8" t="s">
        <v>76</v>
      </c>
      <c r="L11" s="8" t="s">
        <v>76</v>
      </c>
      <c r="M11" s="8" t="s">
        <v>76</v>
      </c>
      <c r="N11" s="8" t="s">
        <v>76</v>
      </c>
      <c r="O11" s="8" t="s">
        <v>76</v>
      </c>
      <c r="P11" s="101" t="s">
        <v>76</v>
      </c>
      <c r="Q11" s="83" t="s">
        <v>76</v>
      </c>
      <c r="R11" s="8" t="s">
        <v>76</v>
      </c>
      <c r="S11" s="83" t="s">
        <v>76</v>
      </c>
      <c r="T11" s="94">
        <f t="shared" ref="T11:T45" si="0">COUNTIF(C11:S11,"N")</f>
        <v>0</v>
      </c>
      <c r="U11" s="72">
        <f t="shared" ref="U11:U45" si="1">COUNTIF(C11:S11,"C")</f>
        <v>0</v>
      </c>
      <c r="V11" s="72">
        <f t="shared" ref="V11:V45" si="2">COUNTIF(C11:S11,"Y")</f>
        <v>17</v>
      </c>
      <c r="W11" s="60">
        <f t="shared" ref="W11:W45" si="3">COUNTIF(C11:S11,"B")</f>
        <v>0</v>
      </c>
      <c r="X11" s="45">
        <f>SUM(U11:W11)</f>
        <v>17</v>
      </c>
      <c r="Y11" s="52">
        <f>X11/17</f>
        <v>1</v>
      </c>
    </row>
    <row r="12" spans="1:25" ht="19.5" thickBot="1" x14ac:dyDescent="0.35">
      <c r="A12" s="4"/>
      <c r="B12" s="16"/>
      <c r="C12" s="99" t="s">
        <v>77</v>
      </c>
      <c r="D12" s="35" t="s">
        <v>77</v>
      </c>
      <c r="E12" s="35" t="s">
        <v>77</v>
      </c>
      <c r="F12" s="35" t="s">
        <v>77</v>
      </c>
      <c r="G12" s="35" t="s">
        <v>77</v>
      </c>
      <c r="H12" s="35" t="s">
        <v>77</v>
      </c>
      <c r="I12" s="35" t="s">
        <v>77</v>
      </c>
      <c r="J12" s="99" t="s">
        <v>77</v>
      </c>
      <c r="K12" s="8" t="s">
        <v>77</v>
      </c>
      <c r="L12" s="8" t="s">
        <v>77</v>
      </c>
      <c r="M12" s="8" t="s">
        <v>77</v>
      </c>
      <c r="N12" s="8" t="s">
        <v>77</v>
      </c>
      <c r="O12" s="8" t="s">
        <v>77</v>
      </c>
      <c r="P12" s="35" t="s">
        <v>77</v>
      </c>
      <c r="Q12" s="99" t="s">
        <v>77</v>
      </c>
      <c r="R12" s="8" t="s">
        <v>77</v>
      </c>
      <c r="S12" s="99" t="s">
        <v>77</v>
      </c>
      <c r="T12" s="94">
        <f t="shared" si="0"/>
        <v>17</v>
      </c>
      <c r="U12" s="72">
        <f t="shared" si="1"/>
        <v>0</v>
      </c>
      <c r="V12" s="72">
        <f t="shared" si="2"/>
        <v>0</v>
      </c>
      <c r="W12" s="60">
        <f t="shared" si="3"/>
        <v>0</v>
      </c>
      <c r="X12" s="46">
        <f t="shared" ref="X12:X45" si="4">SUM(U12:W12)</f>
        <v>0</v>
      </c>
      <c r="Y12" s="52">
        <f t="shared" ref="Y12:Y45" si="5">X12/17</f>
        <v>0</v>
      </c>
    </row>
    <row r="13" spans="1:25" ht="19.5" thickBot="1" x14ac:dyDescent="0.35">
      <c r="A13" s="4"/>
      <c r="B13" s="16"/>
      <c r="C13" s="99" t="s">
        <v>78</v>
      </c>
      <c r="D13" s="35" t="s">
        <v>78</v>
      </c>
      <c r="E13" s="35" t="s">
        <v>78</v>
      </c>
      <c r="F13" s="35" t="s">
        <v>78</v>
      </c>
      <c r="G13" s="35" t="s">
        <v>78</v>
      </c>
      <c r="H13" s="35" t="s">
        <v>78</v>
      </c>
      <c r="I13" s="35" t="s">
        <v>78</v>
      </c>
      <c r="J13" s="99" t="s">
        <v>78</v>
      </c>
      <c r="K13" s="8" t="s">
        <v>78</v>
      </c>
      <c r="L13" s="8" t="s">
        <v>78</v>
      </c>
      <c r="M13" s="8" t="s">
        <v>78</v>
      </c>
      <c r="N13" s="8" t="s">
        <v>78</v>
      </c>
      <c r="O13" s="8" t="s">
        <v>78</v>
      </c>
      <c r="P13" s="8" t="s">
        <v>78</v>
      </c>
      <c r="Q13" s="99" t="s">
        <v>78</v>
      </c>
      <c r="R13" s="8" t="s">
        <v>78</v>
      </c>
      <c r="S13" s="99" t="s">
        <v>78</v>
      </c>
      <c r="T13" s="94">
        <f t="shared" si="0"/>
        <v>0</v>
      </c>
      <c r="U13" s="72">
        <f t="shared" si="1"/>
        <v>17</v>
      </c>
      <c r="V13" s="72">
        <f t="shared" si="2"/>
        <v>0</v>
      </c>
      <c r="W13" s="60">
        <f t="shared" si="3"/>
        <v>0</v>
      </c>
      <c r="X13" s="46">
        <f t="shared" si="4"/>
        <v>17</v>
      </c>
      <c r="Y13" s="52">
        <f t="shared" si="5"/>
        <v>1</v>
      </c>
    </row>
    <row r="14" spans="1:25" ht="19.5" thickBot="1" x14ac:dyDescent="0.35">
      <c r="A14" s="4"/>
      <c r="B14" s="16"/>
      <c r="C14" s="99" t="s">
        <v>80</v>
      </c>
      <c r="D14" s="35" t="s">
        <v>80</v>
      </c>
      <c r="E14" s="35" t="s">
        <v>80</v>
      </c>
      <c r="F14" s="35" t="s">
        <v>80</v>
      </c>
      <c r="G14" s="35" t="s">
        <v>80</v>
      </c>
      <c r="H14" s="35" t="s">
        <v>80</v>
      </c>
      <c r="I14" s="35" t="s">
        <v>80</v>
      </c>
      <c r="J14" s="99" t="s">
        <v>80</v>
      </c>
      <c r="K14" s="8" t="s">
        <v>80</v>
      </c>
      <c r="L14" s="8" t="s">
        <v>80</v>
      </c>
      <c r="M14" s="8" t="s">
        <v>80</v>
      </c>
      <c r="N14" s="8" t="s">
        <v>80</v>
      </c>
      <c r="O14" s="8" t="s">
        <v>80</v>
      </c>
      <c r="P14" s="8" t="s">
        <v>80</v>
      </c>
      <c r="Q14" s="99" t="s">
        <v>80</v>
      </c>
      <c r="R14" s="8" t="s">
        <v>80</v>
      </c>
      <c r="S14" s="99" t="s">
        <v>80</v>
      </c>
      <c r="T14" s="94">
        <f t="shared" si="0"/>
        <v>0</v>
      </c>
      <c r="U14" s="72">
        <f t="shared" si="1"/>
        <v>0</v>
      </c>
      <c r="V14" s="72">
        <f t="shared" si="2"/>
        <v>0</v>
      </c>
      <c r="W14" s="60">
        <f t="shared" si="3"/>
        <v>17</v>
      </c>
      <c r="X14" s="46">
        <f t="shared" si="4"/>
        <v>17</v>
      </c>
      <c r="Y14" s="52">
        <f t="shared" si="5"/>
        <v>1</v>
      </c>
    </row>
    <row r="15" spans="1:25" ht="19.5" thickBot="1" x14ac:dyDescent="0.35">
      <c r="A15" s="4"/>
      <c r="B15" s="16"/>
      <c r="C15" s="99"/>
      <c r="D15" s="35"/>
      <c r="E15" s="35"/>
      <c r="F15" s="35"/>
      <c r="G15" s="35"/>
      <c r="H15" s="35"/>
      <c r="I15" s="35"/>
      <c r="J15" s="99"/>
      <c r="K15" s="8"/>
      <c r="L15" s="8"/>
      <c r="M15" s="8"/>
      <c r="N15" s="8"/>
      <c r="O15" s="8"/>
      <c r="P15" s="8"/>
      <c r="Q15" s="99"/>
      <c r="R15" s="8"/>
      <c r="S15" s="99"/>
      <c r="T15" s="94">
        <f t="shared" si="0"/>
        <v>0</v>
      </c>
      <c r="U15" s="72">
        <f t="shared" si="1"/>
        <v>0</v>
      </c>
      <c r="V15" s="72">
        <f t="shared" si="2"/>
        <v>0</v>
      </c>
      <c r="W15" s="60">
        <f t="shared" si="3"/>
        <v>0</v>
      </c>
      <c r="X15" s="46">
        <f t="shared" si="4"/>
        <v>0</v>
      </c>
      <c r="Y15" s="52">
        <f t="shared" si="5"/>
        <v>0</v>
      </c>
    </row>
    <row r="16" spans="1:25" ht="19.5" thickBot="1" x14ac:dyDescent="0.35">
      <c r="A16" s="4"/>
      <c r="B16" s="16"/>
      <c r="C16" s="99"/>
      <c r="D16" s="35"/>
      <c r="E16" s="35"/>
      <c r="F16" s="35"/>
      <c r="G16" s="35"/>
      <c r="H16" s="35"/>
      <c r="I16" s="35"/>
      <c r="J16" s="99"/>
      <c r="K16" s="8"/>
      <c r="L16" s="8"/>
      <c r="M16" s="8"/>
      <c r="N16" s="8"/>
      <c r="O16" s="8"/>
      <c r="P16" s="8"/>
      <c r="Q16" s="99"/>
      <c r="R16" s="8"/>
      <c r="S16" s="99"/>
      <c r="T16" s="94">
        <f t="shared" si="0"/>
        <v>0</v>
      </c>
      <c r="U16" s="72">
        <f t="shared" si="1"/>
        <v>0</v>
      </c>
      <c r="V16" s="72">
        <f t="shared" si="2"/>
        <v>0</v>
      </c>
      <c r="W16" s="60">
        <f t="shared" si="3"/>
        <v>0</v>
      </c>
      <c r="X16" s="46">
        <f t="shared" si="4"/>
        <v>0</v>
      </c>
      <c r="Y16" s="52">
        <f t="shared" si="5"/>
        <v>0</v>
      </c>
    </row>
    <row r="17" spans="1:25" ht="19.5" thickBot="1" x14ac:dyDescent="0.35">
      <c r="A17" s="4"/>
      <c r="B17" s="16"/>
      <c r="C17" s="99"/>
      <c r="D17" s="35"/>
      <c r="E17" s="35"/>
      <c r="F17" s="35"/>
      <c r="G17" s="35"/>
      <c r="H17" s="35"/>
      <c r="I17" s="35"/>
      <c r="J17" s="99"/>
      <c r="K17" s="8"/>
      <c r="L17" s="8"/>
      <c r="M17" s="8"/>
      <c r="N17" s="8"/>
      <c r="O17" s="8"/>
      <c r="P17" s="8"/>
      <c r="Q17" s="99"/>
      <c r="R17" s="8"/>
      <c r="S17" s="99"/>
      <c r="T17" s="94">
        <f t="shared" si="0"/>
        <v>0</v>
      </c>
      <c r="U17" s="72">
        <f t="shared" si="1"/>
        <v>0</v>
      </c>
      <c r="V17" s="72">
        <f t="shared" si="2"/>
        <v>0</v>
      </c>
      <c r="W17" s="60">
        <f t="shared" si="3"/>
        <v>0</v>
      </c>
      <c r="X17" s="46">
        <f t="shared" si="4"/>
        <v>0</v>
      </c>
      <c r="Y17" s="52">
        <f t="shared" si="5"/>
        <v>0</v>
      </c>
    </row>
    <row r="18" spans="1:25" ht="19.5" thickBot="1" x14ac:dyDescent="0.35">
      <c r="A18" s="4"/>
      <c r="B18" s="16"/>
      <c r="C18" s="99"/>
      <c r="D18" s="35"/>
      <c r="E18" s="35"/>
      <c r="F18" s="35"/>
      <c r="G18" s="35"/>
      <c r="H18" s="35"/>
      <c r="I18" s="35"/>
      <c r="J18" s="99"/>
      <c r="K18" s="8"/>
      <c r="L18" s="8"/>
      <c r="M18" s="8"/>
      <c r="N18" s="8"/>
      <c r="O18" s="8"/>
      <c r="P18" s="8"/>
      <c r="Q18" s="99"/>
      <c r="R18" s="8"/>
      <c r="S18" s="99"/>
      <c r="T18" s="94">
        <f t="shared" si="0"/>
        <v>0</v>
      </c>
      <c r="U18" s="72">
        <f t="shared" si="1"/>
        <v>0</v>
      </c>
      <c r="V18" s="72">
        <f t="shared" si="2"/>
        <v>0</v>
      </c>
      <c r="W18" s="60">
        <f t="shared" si="3"/>
        <v>0</v>
      </c>
      <c r="X18" s="46">
        <f t="shared" si="4"/>
        <v>0</v>
      </c>
      <c r="Y18" s="52">
        <f t="shared" si="5"/>
        <v>0</v>
      </c>
    </row>
    <row r="19" spans="1:25" ht="19.5" thickBot="1" x14ac:dyDescent="0.35">
      <c r="A19" s="4"/>
      <c r="B19" s="16"/>
      <c r="C19" s="99"/>
      <c r="D19" s="35"/>
      <c r="E19" s="35"/>
      <c r="F19" s="35"/>
      <c r="G19" s="35"/>
      <c r="H19" s="35"/>
      <c r="I19" s="35"/>
      <c r="J19" s="99"/>
      <c r="K19" s="8"/>
      <c r="L19" s="8"/>
      <c r="M19" s="8"/>
      <c r="N19" s="8"/>
      <c r="O19" s="8"/>
      <c r="P19" s="8"/>
      <c r="Q19" s="99"/>
      <c r="R19" s="8"/>
      <c r="S19" s="99"/>
      <c r="T19" s="94">
        <f t="shared" si="0"/>
        <v>0</v>
      </c>
      <c r="U19" s="72">
        <f t="shared" si="1"/>
        <v>0</v>
      </c>
      <c r="V19" s="72">
        <f t="shared" si="2"/>
        <v>0</v>
      </c>
      <c r="W19" s="60">
        <f t="shared" si="3"/>
        <v>0</v>
      </c>
      <c r="X19" s="46">
        <f t="shared" si="4"/>
        <v>0</v>
      </c>
      <c r="Y19" s="52">
        <f t="shared" si="5"/>
        <v>0</v>
      </c>
    </row>
    <row r="20" spans="1:25" ht="19.5" thickBot="1" x14ac:dyDescent="0.35">
      <c r="A20" s="4"/>
      <c r="B20" s="16"/>
      <c r="C20" s="99"/>
      <c r="D20" s="35"/>
      <c r="E20" s="35"/>
      <c r="F20" s="35"/>
      <c r="G20" s="35"/>
      <c r="H20" s="35"/>
      <c r="I20" s="35"/>
      <c r="J20" s="99"/>
      <c r="K20" s="8"/>
      <c r="L20" s="8"/>
      <c r="M20" s="8"/>
      <c r="N20" s="8"/>
      <c r="O20" s="8"/>
      <c r="P20" s="8"/>
      <c r="Q20" s="99"/>
      <c r="R20" s="8"/>
      <c r="S20" s="99"/>
      <c r="T20" s="94">
        <f t="shared" si="0"/>
        <v>0</v>
      </c>
      <c r="U20" s="72">
        <f t="shared" si="1"/>
        <v>0</v>
      </c>
      <c r="V20" s="72">
        <f t="shared" si="2"/>
        <v>0</v>
      </c>
      <c r="W20" s="60">
        <f t="shared" si="3"/>
        <v>0</v>
      </c>
      <c r="X20" s="46">
        <f t="shared" si="4"/>
        <v>0</v>
      </c>
      <c r="Y20" s="52">
        <f t="shared" si="5"/>
        <v>0</v>
      </c>
    </row>
    <row r="21" spans="1:25" ht="19.5" thickBot="1" x14ac:dyDescent="0.35">
      <c r="A21" s="4"/>
      <c r="B21" s="16"/>
      <c r="C21" s="99"/>
      <c r="D21" s="35"/>
      <c r="E21" s="35"/>
      <c r="F21" s="35"/>
      <c r="G21" s="35"/>
      <c r="H21" s="35"/>
      <c r="I21" s="35"/>
      <c r="J21" s="99"/>
      <c r="K21" s="8"/>
      <c r="L21" s="8"/>
      <c r="M21" s="8"/>
      <c r="N21" s="8"/>
      <c r="O21" s="8"/>
      <c r="P21" s="8"/>
      <c r="Q21" s="99"/>
      <c r="R21" s="8"/>
      <c r="S21" s="99"/>
      <c r="T21" s="94">
        <f t="shared" si="0"/>
        <v>0</v>
      </c>
      <c r="U21" s="72">
        <f t="shared" si="1"/>
        <v>0</v>
      </c>
      <c r="V21" s="72">
        <f t="shared" si="2"/>
        <v>0</v>
      </c>
      <c r="W21" s="60">
        <f t="shared" si="3"/>
        <v>0</v>
      </c>
      <c r="X21" s="46">
        <f t="shared" si="4"/>
        <v>0</v>
      </c>
      <c r="Y21" s="52">
        <f t="shared" si="5"/>
        <v>0</v>
      </c>
    </row>
    <row r="22" spans="1:25" ht="19.5" thickBot="1" x14ac:dyDescent="0.35">
      <c r="A22" s="4"/>
      <c r="B22" s="16"/>
      <c r="C22" s="99"/>
      <c r="D22" s="35"/>
      <c r="E22" s="35"/>
      <c r="F22" s="35"/>
      <c r="G22" s="35"/>
      <c r="H22" s="35"/>
      <c r="I22" s="35"/>
      <c r="J22" s="99"/>
      <c r="K22" s="8"/>
      <c r="L22" s="8"/>
      <c r="M22" s="8"/>
      <c r="N22" s="8"/>
      <c r="O22" s="8"/>
      <c r="P22" s="8"/>
      <c r="Q22" s="99"/>
      <c r="R22" s="8"/>
      <c r="S22" s="99"/>
      <c r="T22" s="94">
        <f t="shared" si="0"/>
        <v>0</v>
      </c>
      <c r="U22" s="72">
        <f t="shared" si="1"/>
        <v>0</v>
      </c>
      <c r="V22" s="72">
        <f t="shared" si="2"/>
        <v>0</v>
      </c>
      <c r="W22" s="60">
        <f t="shared" si="3"/>
        <v>0</v>
      </c>
      <c r="X22" s="46">
        <f t="shared" si="4"/>
        <v>0</v>
      </c>
      <c r="Y22" s="52">
        <f t="shared" si="5"/>
        <v>0</v>
      </c>
    </row>
    <row r="23" spans="1:25" ht="19.5" thickBot="1" x14ac:dyDescent="0.35">
      <c r="A23" s="4"/>
      <c r="B23" s="16"/>
      <c r="C23" s="99"/>
      <c r="D23" s="35"/>
      <c r="E23" s="35"/>
      <c r="F23" s="35"/>
      <c r="G23" s="35"/>
      <c r="H23" s="35"/>
      <c r="I23" s="35"/>
      <c r="J23" s="99"/>
      <c r="K23" s="8"/>
      <c r="L23" s="8"/>
      <c r="M23" s="8"/>
      <c r="N23" s="8"/>
      <c r="O23" s="8"/>
      <c r="P23" s="8"/>
      <c r="Q23" s="99"/>
      <c r="R23" s="8"/>
      <c r="S23" s="99"/>
      <c r="T23" s="94">
        <f t="shared" si="0"/>
        <v>0</v>
      </c>
      <c r="U23" s="72">
        <f t="shared" si="1"/>
        <v>0</v>
      </c>
      <c r="V23" s="72">
        <f t="shared" si="2"/>
        <v>0</v>
      </c>
      <c r="W23" s="60">
        <f t="shared" si="3"/>
        <v>0</v>
      </c>
      <c r="X23" s="46">
        <f t="shared" si="4"/>
        <v>0</v>
      </c>
      <c r="Y23" s="52">
        <f t="shared" si="5"/>
        <v>0</v>
      </c>
    </row>
    <row r="24" spans="1:25" ht="19.5" thickBot="1" x14ac:dyDescent="0.35">
      <c r="A24" s="7"/>
      <c r="B24" s="16"/>
      <c r="C24" s="99"/>
      <c r="D24" s="35"/>
      <c r="E24" s="35"/>
      <c r="F24" s="35"/>
      <c r="G24" s="35"/>
      <c r="H24" s="35"/>
      <c r="I24" s="35"/>
      <c r="J24" s="99"/>
      <c r="K24" s="8"/>
      <c r="L24" s="8"/>
      <c r="M24" s="8"/>
      <c r="N24" s="8"/>
      <c r="O24" s="8"/>
      <c r="P24" s="8"/>
      <c r="Q24" s="99"/>
      <c r="R24" s="8"/>
      <c r="S24" s="99"/>
      <c r="T24" s="94">
        <f t="shared" si="0"/>
        <v>0</v>
      </c>
      <c r="U24" s="72">
        <f t="shared" si="1"/>
        <v>0</v>
      </c>
      <c r="V24" s="72">
        <f t="shared" si="2"/>
        <v>0</v>
      </c>
      <c r="W24" s="60">
        <f t="shared" si="3"/>
        <v>0</v>
      </c>
      <c r="X24" s="46">
        <f t="shared" si="4"/>
        <v>0</v>
      </c>
      <c r="Y24" s="52">
        <f t="shared" si="5"/>
        <v>0</v>
      </c>
    </row>
    <row r="25" spans="1:25" ht="19.5" thickBot="1" x14ac:dyDescent="0.35">
      <c r="A25" s="7"/>
      <c r="B25" s="16"/>
      <c r="C25" s="99"/>
      <c r="D25" s="35"/>
      <c r="E25" s="35"/>
      <c r="F25" s="35"/>
      <c r="G25" s="35"/>
      <c r="H25" s="35"/>
      <c r="I25" s="35"/>
      <c r="J25" s="99"/>
      <c r="K25" s="8"/>
      <c r="L25" s="8"/>
      <c r="M25" s="8"/>
      <c r="N25" s="8"/>
      <c r="O25" s="8"/>
      <c r="P25" s="8"/>
      <c r="Q25" s="99"/>
      <c r="R25" s="8"/>
      <c r="S25" s="99"/>
      <c r="T25" s="94">
        <f t="shared" si="0"/>
        <v>0</v>
      </c>
      <c r="U25" s="72">
        <f t="shared" si="1"/>
        <v>0</v>
      </c>
      <c r="V25" s="72">
        <f t="shared" si="2"/>
        <v>0</v>
      </c>
      <c r="W25" s="60">
        <f t="shared" si="3"/>
        <v>0</v>
      </c>
      <c r="X25" s="46">
        <f t="shared" si="4"/>
        <v>0</v>
      </c>
      <c r="Y25" s="52">
        <f t="shared" si="5"/>
        <v>0</v>
      </c>
    </row>
    <row r="26" spans="1:25" ht="19.5" thickBot="1" x14ac:dyDescent="0.35">
      <c r="A26" s="7"/>
      <c r="B26" s="16"/>
      <c r="C26" s="99"/>
      <c r="D26" s="35"/>
      <c r="E26" s="35"/>
      <c r="F26" s="35"/>
      <c r="G26" s="35"/>
      <c r="H26" s="35"/>
      <c r="I26" s="35"/>
      <c r="J26" s="99"/>
      <c r="K26" s="8"/>
      <c r="L26" s="8"/>
      <c r="M26" s="8"/>
      <c r="N26" s="8"/>
      <c r="O26" s="8"/>
      <c r="P26" s="8"/>
      <c r="Q26" s="99"/>
      <c r="R26" s="8"/>
      <c r="S26" s="99"/>
      <c r="T26" s="94">
        <f t="shared" si="0"/>
        <v>0</v>
      </c>
      <c r="U26" s="72">
        <f t="shared" si="1"/>
        <v>0</v>
      </c>
      <c r="V26" s="72">
        <f t="shared" si="2"/>
        <v>0</v>
      </c>
      <c r="W26" s="60">
        <f t="shared" si="3"/>
        <v>0</v>
      </c>
      <c r="X26" s="46">
        <f t="shared" si="4"/>
        <v>0</v>
      </c>
      <c r="Y26" s="52">
        <f t="shared" si="5"/>
        <v>0</v>
      </c>
    </row>
    <row r="27" spans="1:25" ht="19.5" thickBot="1" x14ac:dyDescent="0.35">
      <c r="A27" s="7"/>
      <c r="B27" s="16"/>
      <c r="C27" s="99"/>
      <c r="D27" s="35"/>
      <c r="E27" s="35"/>
      <c r="F27" s="35"/>
      <c r="G27" s="35"/>
      <c r="H27" s="35"/>
      <c r="I27" s="35"/>
      <c r="J27" s="99"/>
      <c r="K27" s="8"/>
      <c r="L27" s="8"/>
      <c r="M27" s="8"/>
      <c r="N27" s="8"/>
      <c r="O27" s="8"/>
      <c r="P27" s="8"/>
      <c r="Q27" s="99"/>
      <c r="R27" s="8"/>
      <c r="S27" s="99"/>
      <c r="T27" s="94">
        <f t="shared" si="0"/>
        <v>0</v>
      </c>
      <c r="U27" s="72">
        <f t="shared" si="1"/>
        <v>0</v>
      </c>
      <c r="V27" s="72">
        <f t="shared" si="2"/>
        <v>0</v>
      </c>
      <c r="W27" s="60">
        <f t="shared" si="3"/>
        <v>0</v>
      </c>
      <c r="X27" s="46">
        <f t="shared" si="4"/>
        <v>0</v>
      </c>
      <c r="Y27" s="52">
        <f t="shared" si="5"/>
        <v>0</v>
      </c>
    </row>
    <row r="28" spans="1:25" ht="19.5" thickBot="1" x14ac:dyDescent="0.35">
      <c r="A28" s="7"/>
      <c r="B28" s="16"/>
      <c r="C28" s="99"/>
      <c r="D28" s="35"/>
      <c r="E28" s="35"/>
      <c r="F28" s="35"/>
      <c r="G28" s="35"/>
      <c r="H28" s="35"/>
      <c r="I28" s="35"/>
      <c r="J28" s="99"/>
      <c r="K28" s="8"/>
      <c r="L28" s="8"/>
      <c r="M28" s="8"/>
      <c r="N28" s="8"/>
      <c r="O28" s="8"/>
      <c r="P28" s="8"/>
      <c r="Q28" s="99"/>
      <c r="R28" s="8"/>
      <c r="S28" s="99"/>
      <c r="T28" s="94">
        <f t="shared" si="0"/>
        <v>0</v>
      </c>
      <c r="U28" s="72">
        <f t="shared" si="1"/>
        <v>0</v>
      </c>
      <c r="V28" s="72">
        <f t="shared" si="2"/>
        <v>0</v>
      </c>
      <c r="W28" s="60">
        <f t="shared" si="3"/>
        <v>0</v>
      </c>
      <c r="X28" s="46">
        <f t="shared" si="4"/>
        <v>0</v>
      </c>
      <c r="Y28" s="52">
        <f t="shared" si="5"/>
        <v>0</v>
      </c>
    </row>
    <row r="29" spans="1:25" ht="19.5" thickBot="1" x14ac:dyDescent="0.35">
      <c r="A29" s="7"/>
      <c r="B29" s="16"/>
      <c r="C29" s="99"/>
      <c r="D29" s="35"/>
      <c r="E29" s="35"/>
      <c r="F29" s="35"/>
      <c r="G29" s="35"/>
      <c r="H29" s="35"/>
      <c r="I29" s="35"/>
      <c r="J29" s="99"/>
      <c r="K29" s="8"/>
      <c r="L29" s="8"/>
      <c r="M29" s="8"/>
      <c r="N29" s="8"/>
      <c r="O29" s="8"/>
      <c r="P29" s="8"/>
      <c r="Q29" s="99"/>
      <c r="R29" s="8"/>
      <c r="S29" s="99"/>
      <c r="T29" s="94">
        <f t="shared" si="0"/>
        <v>0</v>
      </c>
      <c r="U29" s="72">
        <f t="shared" si="1"/>
        <v>0</v>
      </c>
      <c r="V29" s="72">
        <f t="shared" si="2"/>
        <v>0</v>
      </c>
      <c r="W29" s="60">
        <f t="shared" si="3"/>
        <v>0</v>
      </c>
      <c r="X29" s="46">
        <f t="shared" si="4"/>
        <v>0</v>
      </c>
      <c r="Y29" s="52">
        <f t="shared" si="5"/>
        <v>0</v>
      </c>
    </row>
    <row r="30" spans="1:25" ht="19" thickBot="1" x14ac:dyDescent="0.5">
      <c r="A30" s="7"/>
      <c r="B30" s="16"/>
      <c r="C30" s="99"/>
      <c r="D30" s="35"/>
      <c r="E30" s="35"/>
      <c r="F30" s="35"/>
      <c r="G30" s="35"/>
      <c r="H30" s="35"/>
      <c r="I30" s="35"/>
      <c r="J30" s="99"/>
      <c r="K30" s="8"/>
      <c r="L30" s="8"/>
      <c r="M30" s="8"/>
      <c r="N30" s="8"/>
      <c r="O30" s="8"/>
      <c r="P30" s="8"/>
      <c r="Q30" s="99"/>
      <c r="R30" s="8"/>
      <c r="S30" s="99"/>
      <c r="T30" s="94">
        <f t="shared" si="0"/>
        <v>0</v>
      </c>
      <c r="U30" s="72">
        <f t="shared" si="1"/>
        <v>0</v>
      </c>
      <c r="V30" s="72">
        <f t="shared" si="2"/>
        <v>0</v>
      </c>
      <c r="W30" s="60">
        <f t="shared" si="3"/>
        <v>0</v>
      </c>
      <c r="X30" s="46">
        <f t="shared" si="4"/>
        <v>0</v>
      </c>
      <c r="Y30" s="52">
        <f t="shared" si="5"/>
        <v>0</v>
      </c>
    </row>
    <row r="31" spans="1:25" ht="19" thickBot="1" x14ac:dyDescent="0.5">
      <c r="A31" s="7"/>
      <c r="B31" s="16"/>
      <c r="C31" s="99"/>
      <c r="D31" s="35"/>
      <c r="E31" s="35"/>
      <c r="F31" s="35"/>
      <c r="G31" s="35"/>
      <c r="H31" s="35"/>
      <c r="I31" s="35"/>
      <c r="J31" s="99"/>
      <c r="K31" s="8"/>
      <c r="L31" s="8"/>
      <c r="M31" s="8"/>
      <c r="N31" s="8"/>
      <c r="O31" s="8"/>
      <c r="P31" s="8"/>
      <c r="Q31" s="99"/>
      <c r="R31" s="8"/>
      <c r="S31" s="99"/>
      <c r="T31" s="94">
        <f t="shared" si="0"/>
        <v>0</v>
      </c>
      <c r="U31" s="72">
        <f t="shared" si="1"/>
        <v>0</v>
      </c>
      <c r="V31" s="72">
        <f t="shared" si="2"/>
        <v>0</v>
      </c>
      <c r="W31" s="60">
        <f t="shared" si="3"/>
        <v>0</v>
      </c>
      <c r="X31" s="46">
        <f t="shared" si="4"/>
        <v>0</v>
      </c>
      <c r="Y31" s="52">
        <f t="shared" si="5"/>
        <v>0</v>
      </c>
    </row>
    <row r="32" spans="1:25" ht="19" thickBot="1" x14ac:dyDescent="0.5">
      <c r="A32" s="7"/>
      <c r="B32" s="16"/>
      <c r="C32" s="99"/>
      <c r="D32" s="35"/>
      <c r="E32" s="35"/>
      <c r="F32" s="35"/>
      <c r="G32" s="35"/>
      <c r="H32" s="35"/>
      <c r="I32" s="35"/>
      <c r="J32" s="99"/>
      <c r="K32" s="8"/>
      <c r="L32" s="8"/>
      <c r="M32" s="8"/>
      <c r="N32" s="8"/>
      <c r="O32" s="8"/>
      <c r="P32" s="8"/>
      <c r="Q32" s="99"/>
      <c r="R32" s="8"/>
      <c r="S32" s="99"/>
      <c r="T32" s="94">
        <f t="shared" si="0"/>
        <v>0</v>
      </c>
      <c r="U32" s="72">
        <f t="shared" si="1"/>
        <v>0</v>
      </c>
      <c r="V32" s="72">
        <f t="shared" si="2"/>
        <v>0</v>
      </c>
      <c r="W32" s="60">
        <f t="shared" si="3"/>
        <v>0</v>
      </c>
      <c r="X32" s="46">
        <f t="shared" si="4"/>
        <v>0</v>
      </c>
      <c r="Y32" s="52">
        <f t="shared" si="5"/>
        <v>0</v>
      </c>
    </row>
    <row r="33" spans="1:25" ht="19" thickBot="1" x14ac:dyDescent="0.5">
      <c r="A33" s="7"/>
      <c r="B33" s="16"/>
      <c r="C33" s="99"/>
      <c r="D33" s="35"/>
      <c r="E33" s="35"/>
      <c r="F33" s="35"/>
      <c r="G33" s="35"/>
      <c r="H33" s="35"/>
      <c r="I33" s="35"/>
      <c r="J33" s="99"/>
      <c r="K33" s="8"/>
      <c r="L33" s="8"/>
      <c r="M33" s="8"/>
      <c r="N33" s="8"/>
      <c r="O33" s="8"/>
      <c r="P33" s="8"/>
      <c r="Q33" s="99"/>
      <c r="R33" s="8"/>
      <c r="S33" s="99"/>
      <c r="T33" s="94">
        <f t="shared" si="0"/>
        <v>0</v>
      </c>
      <c r="U33" s="72">
        <f t="shared" si="1"/>
        <v>0</v>
      </c>
      <c r="V33" s="72">
        <f t="shared" si="2"/>
        <v>0</v>
      </c>
      <c r="W33" s="60">
        <f t="shared" si="3"/>
        <v>0</v>
      </c>
      <c r="X33" s="46">
        <f t="shared" si="4"/>
        <v>0</v>
      </c>
      <c r="Y33" s="52">
        <f t="shared" si="5"/>
        <v>0</v>
      </c>
    </row>
    <row r="34" spans="1:25" ht="19" thickBot="1" x14ac:dyDescent="0.5">
      <c r="A34" s="7"/>
      <c r="B34" s="16"/>
      <c r="C34" s="99"/>
      <c r="D34" s="35"/>
      <c r="E34" s="35"/>
      <c r="F34" s="35"/>
      <c r="G34" s="35"/>
      <c r="H34" s="35"/>
      <c r="I34" s="35"/>
      <c r="J34" s="99"/>
      <c r="K34" s="8"/>
      <c r="L34" s="8"/>
      <c r="M34" s="8"/>
      <c r="N34" s="8"/>
      <c r="O34" s="8"/>
      <c r="P34" s="8"/>
      <c r="Q34" s="99"/>
      <c r="R34" s="8"/>
      <c r="S34" s="99"/>
      <c r="T34" s="94">
        <f t="shared" si="0"/>
        <v>0</v>
      </c>
      <c r="U34" s="72">
        <f t="shared" si="1"/>
        <v>0</v>
      </c>
      <c r="V34" s="72">
        <f t="shared" si="2"/>
        <v>0</v>
      </c>
      <c r="W34" s="60">
        <f t="shared" si="3"/>
        <v>0</v>
      </c>
      <c r="X34" s="46">
        <f t="shared" si="4"/>
        <v>0</v>
      </c>
      <c r="Y34" s="52">
        <f t="shared" si="5"/>
        <v>0</v>
      </c>
    </row>
    <row r="35" spans="1:25" ht="19" thickBot="1" x14ac:dyDescent="0.5">
      <c r="A35" s="7"/>
      <c r="B35" s="16"/>
      <c r="C35" s="99"/>
      <c r="D35" s="35"/>
      <c r="E35" s="35"/>
      <c r="F35" s="35"/>
      <c r="G35" s="35"/>
      <c r="H35" s="35"/>
      <c r="I35" s="35"/>
      <c r="J35" s="99"/>
      <c r="K35" s="8"/>
      <c r="L35" s="8"/>
      <c r="M35" s="8"/>
      <c r="N35" s="8"/>
      <c r="O35" s="8"/>
      <c r="P35" s="8"/>
      <c r="Q35" s="99"/>
      <c r="R35" s="8"/>
      <c r="S35" s="99"/>
      <c r="T35" s="94">
        <f t="shared" si="0"/>
        <v>0</v>
      </c>
      <c r="U35" s="72">
        <f t="shared" si="1"/>
        <v>0</v>
      </c>
      <c r="V35" s="72">
        <f t="shared" si="2"/>
        <v>0</v>
      </c>
      <c r="W35" s="60">
        <f t="shared" si="3"/>
        <v>0</v>
      </c>
      <c r="X35" s="46">
        <f t="shared" si="4"/>
        <v>0</v>
      </c>
      <c r="Y35" s="52">
        <f t="shared" si="5"/>
        <v>0</v>
      </c>
    </row>
    <row r="36" spans="1:25" ht="19" thickBot="1" x14ac:dyDescent="0.5">
      <c r="A36" s="7"/>
      <c r="B36" s="16"/>
      <c r="C36" s="99"/>
      <c r="D36" s="35"/>
      <c r="E36" s="35"/>
      <c r="F36" s="35"/>
      <c r="G36" s="35"/>
      <c r="H36" s="35"/>
      <c r="I36" s="35"/>
      <c r="J36" s="99"/>
      <c r="K36" s="8"/>
      <c r="L36" s="8"/>
      <c r="M36" s="8"/>
      <c r="N36" s="8"/>
      <c r="O36" s="8"/>
      <c r="P36" s="8"/>
      <c r="Q36" s="99"/>
      <c r="R36" s="8"/>
      <c r="S36" s="99"/>
      <c r="T36" s="94">
        <f t="shared" si="0"/>
        <v>0</v>
      </c>
      <c r="U36" s="72">
        <f t="shared" si="1"/>
        <v>0</v>
      </c>
      <c r="V36" s="72">
        <f t="shared" si="2"/>
        <v>0</v>
      </c>
      <c r="W36" s="60">
        <f t="shared" si="3"/>
        <v>0</v>
      </c>
      <c r="X36" s="46">
        <f t="shared" si="4"/>
        <v>0</v>
      </c>
      <c r="Y36" s="52">
        <f t="shared" si="5"/>
        <v>0</v>
      </c>
    </row>
    <row r="37" spans="1:25" ht="19" thickBot="1" x14ac:dyDescent="0.5">
      <c r="A37" s="7"/>
      <c r="B37" s="16"/>
      <c r="C37" s="99"/>
      <c r="D37" s="35"/>
      <c r="E37" s="35"/>
      <c r="F37" s="35"/>
      <c r="G37" s="35"/>
      <c r="H37" s="35"/>
      <c r="I37" s="35"/>
      <c r="J37" s="99"/>
      <c r="K37" s="8"/>
      <c r="L37" s="8"/>
      <c r="M37" s="8"/>
      <c r="N37" s="8"/>
      <c r="O37" s="8"/>
      <c r="P37" s="8"/>
      <c r="Q37" s="99"/>
      <c r="R37" s="8"/>
      <c r="S37" s="99"/>
      <c r="T37" s="94">
        <f t="shared" si="0"/>
        <v>0</v>
      </c>
      <c r="U37" s="72">
        <f t="shared" si="1"/>
        <v>0</v>
      </c>
      <c r="V37" s="72">
        <f t="shared" si="2"/>
        <v>0</v>
      </c>
      <c r="W37" s="60">
        <f t="shared" si="3"/>
        <v>0</v>
      </c>
      <c r="X37" s="46">
        <f t="shared" si="4"/>
        <v>0</v>
      </c>
      <c r="Y37" s="52">
        <f t="shared" si="5"/>
        <v>0</v>
      </c>
    </row>
    <row r="38" spans="1:25" ht="19" thickBot="1" x14ac:dyDescent="0.5">
      <c r="A38" s="7"/>
      <c r="B38" s="16"/>
      <c r="C38" s="99"/>
      <c r="D38" s="35"/>
      <c r="E38" s="35"/>
      <c r="F38" s="35"/>
      <c r="G38" s="35"/>
      <c r="H38" s="35"/>
      <c r="I38" s="35"/>
      <c r="J38" s="99"/>
      <c r="K38" s="8"/>
      <c r="L38" s="8"/>
      <c r="M38" s="8"/>
      <c r="N38" s="8"/>
      <c r="O38" s="8"/>
      <c r="P38" s="8"/>
      <c r="Q38" s="99"/>
      <c r="R38" s="8"/>
      <c r="S38" s="99"/>
      <c r="T38" s="94">
        <f t="shared" si="0"/>
        <v>0</v>
      </c>
      <c r="U38" s="72">
        <f t="shared" si="1"/>
        <v>0</v>
      </c>
      <c r="V38" s="72">
        <f t="shared" si="2"/>
        <v>0</v>
      </c>
      <c r="W38" s="60">
        <f t="shared" si="3"/>
        <v>0</v>
      </c>
      <c r="X38" s="46">
        <f t="shared" si="4"/>
        <v>0</v>
      </c>
      <c r="Y38" s="52">
        <f t="shared" si="5"/>
        <v>0</v>
      </c>
    </row>
    <row r="39" spans="1:25" ht="19" thickBot="1" x14ac:dyDescent="0.5">
      <c r="A39" s="7"/>
      <c r="B39" s="16"/>
      <c r="C39" s="99"/>
      <c r="D39" s="35"/>
      <c r="E39" s="35"/>
      <c r="F39" s="35"/>
      <c r="G39" s="35"/>
      <c r="H39" s="35"/>
      <c r="I39" s="35"/>
      <c r="J39" s="99"/>
      <c r="K39" s="8"/>
      <c r="L39" s="8"/>
      <c r="M39" s="8"/>
      <c r="N39" s="8"/>
      <c r="O39" s="8"/>
      <c r="P39" s="8"/>
      <c r="Q39" s="99"/>
      <c r="R39" s="8"/>
      <c r="S39" s="99"/>
      <c r="T39" s="94">
        <f t="shared" si="0"/>
        <v>0</v>
      </c>
      <c r="U39" s="72">
        <f t="shared" si="1"/>
        <v>0</v>
      </c>
      <c r="V39" s="72">
        <f t="shared" si="2"/>
        <v>0</v>
      </c>
      <c r="W39" s="60">
        <f t="shared" si="3"/>
        <v>0</v>
      </c>
      <c r="X39" s="46">
        <f t="shared" si="4"/>
        <v>0</v>
      </c>
      <c r="Y39" s="52">
        <f t="shared" si="5"/>
        <v>0</v>
      </c>
    </row>
    <row r="40" spans="1:25" ht="19" thickBot="1" x14ac:dyDescent="0.5">
      <c r="A40" s="7"/>
      <c r="B40" s="16"/>
      <c r="C40" s="99"/>
      <c r="D40" s="35"/>
      <c r="E40" s="35"/>
      <c r="F40" s="35"/>
      <c r="G40" s="35"/>
      <c r="H40" s="35"/>
      <c r="I40" s="35"/>
      <c r="J40" s="99"/>
      <c r="K40" s="8"/>
      <c r="L40" s="8"/>
      <c r="M40" s="8"/>
      <c r="N40" s="8"/>
      <c r="O40" s="8"/>
      <c r="P40" s="8"/>
      <c r="Q40" s="99"/>
      <c r="R40" s="8"/>
      <c r="S40" s="99"/>
      <c r="T40" s="94">
        <f t="shared" si="0"/>
        <v>0</v>
      </c>
      <c r="U40" s="72">
        <f t="shared" si="1"/>
        <v>0</v>
      </c>
      <c r="V40" s="72">
        <f t="shared" si="2"/>
        <v>0</v>
      </c>
      <c r="W40" s="60">
        <f t="shared" si="3"/>
        <v>0</v>
      </c>
      <c r="X40" s="46">
        <f t="shared" si="4"/>
        <v>0</v>
      </c>
      <c r="Y40" s="52">
        <f t="shared" si="5"/>
        <v>0</v>
      </c>
    </row>
    <row r="41" spans="1:25" ht="19" thickBot="1" x14ac:dyDescent="0.5">
      <c r="A41" s="7"/>
      <c r="B41" s="16"/>
      <c r="C41" s="99"/>
      <c r="D41" s="35"/>
      <c r="E41" s="35"/>
      <c r="F41" s="35"/>
      <c r="G41" s="35"/>
      <c r="H41" s="35"/>
      <c r="I41" s="35"/>
      <c r="J41" s="99"/>
      <c r="K41" s="8"/>
      <c r="L41" s="8"/>
      <c r="M41" s="8"/>
      <c r="N41" s="8"/>
      <c r="O41" s="8"/>
      <c r="P41" s="8"/>
      <c r="Q41" s="99"/>
      <c r="R41" s="8"/>
      <c r="S41" s="99"/>
      <c r="T41" s="94">
        <f t="shared" si="0"/>
        <v>0</v>
      </c>
      <c r="U41" s="72">
        <f t="shared" si="1"/>
        <v>0</v>
      </c>
      <c r="V41" s="72">
        <f t="shared" si="2"/>
        <v>0</v>
      </c>
      <c r="W41" s="60">
        <f t="shared" si="3"/>
        <v>0</v>
      </c>
      <c r="X41" s="46">
        <f t="shared" si="4"/>
        <v>0</v>
      </c>
      <c r="Y41" s="52">
        <f t="shared" si="5"/>
        <v>0</v>
      </c>
    </row>
    <row r="42" spans="1:25" ht="19" thickBot="1" x14ac:dyDescent="0.5">
      <c r="A42" s="7"/>
      <c r="B42" s="16"/>
      <c r="C42" s="99"/>
      <c r="D42" s="35"/>
      <c r="E42" s="35"/>
      <c r="F42" s="35"/>
      <c r="G42" s="35"/>
      <c r="H42" s="35"/>
      <c r="I42" s="35"/>
      <c r="J42" s="99"/>
      <c r="K42" s="8"/>
      <c r="L42" s="8"/>
      <c r="M42" s="8"/>
      <c r="N42" s="8"/>
      <c r="O42" s="8"/>
      <c r="P42" s="8"/>
      <c r="Q42" s="99"/>
      <c r="R42" s="8"/>
      <c r="S42" s="99"/>
      <c r="T42" s="94">
        <f t="shared" si="0"/>
        <v>0</v>
      </c>
      <c r="U42" s="72">
        <f t="shared" si="1"/>
        <v>0</v>
      </c>
      <c r="V42" s="72">
        <f t="shared" si="2"/>
        <v>0</v>
      </c>
      <c r="W42" s="60">
        <f t="shared" si="3"/>
        <v>0</v>
      </c>
      <c r="X42" s="46">
        <f t="shared" si="4"/>
        <v>0</v>
      </c>
      <c r="Y42" s="52">
        <f t="shared" si="5"/>
        <v>0</v>
      </c>
    </row>
    <row r="43" spans="1:25" ht="19" thickBot="1" x14ac:dyDescent="0.5">
      <c r="A43" s="7"/>
      <c r="B43" s="16"/>
      <c r="C43" s="99"/>
      <c r="D43" s="35"/>
      <c r="E43" s="35"/>
      <c r="F43" s="35"/>
      <c r="G43" s="35"/>
      <c r="H43" s="35"/>
      <c r="I43" s="35"/>
      <c r="J43" s="99"/>
      <c r="K43" s="8"/>
      <c r="L43" s="8"/>
      <c r="M43" s="8"/>
      <c r="N43" s="8"/>
      <c r="O43" s="8"/>
      <c r="P43" s="8"/>
      <c r="Q43" s="99"/>
      <c r="R43" s="8"/>
      <c r="S43" s="99"/>
      <c r="T43" s="94">
        <f t="shared" si="0"/>
        <v>0</v>
      </c>
      <c r="U43" s="72">
        <f t="shared" si="1"/>
        <v>0</v>
      </c>
      <c r="V43" s="72">
        <f t="shared" si="2"/>
        <v>0</v>
      </c>
      <c r="W43" s="60">
        <f t="shared" si="3"/>
        <v>0</v>
      </c>
      <c r="X43" s="46">
        <f t="shared" si="4"/>
        <v>0</v>
      </c>
      <c r="Y43" s="52">
        <f t="shared" si="5"/>
        <v>0</v>
      </c>
    </row>
    <row r="44" spans="1:25" ht="19" thickBot="1" x14ac:dyDescent="0.5">
      <c r="A44" s="7"/>
      <c r="B44" s="16"/>
      <c r="C44" s="99"/>
      <c r="D44" s="35"/>
      <c r="E44" s="35"/>
      <c r="F44" s="35"/>
      <c r="G44" s="35"/>
      <c r="H44" s="35"/>
      <c r="I44" s="35"/>
      <c r="J44" s="99"/>
      <c r="K44" s="8"/>
      <c r="L44" s="8"/>
      <c r="M44" s="8"/>
      <c r="N44" s="8"/>
      <c r="O44" s="8"/>
      <c r="P44" s="8"/>
      <c r="Q44" s="99"/>
      <c r="R44" s="8"/>
      <c r="S44" s="99"/>
      <c r="T44" s="94">
        <f t="shared" si="0"/>
        <v>0</v>
      </c>
      <c r="U44" s="72">
        <f t="shared" si="1"/>
        <v>0</v>
      </c>
      <c r="V44" s="72">
        <f t="shared" si="2"/>
        <v>0</v>
      </c>
      <c r="W44" s="60">
        <f t="shared" si="3"/>
        <v>0</v>
      </c>
      <c r="X44" s="46">
        <f t="shared" si="4"/>
        <v>0</v>
      </c>
      <c r="Y44" s="52">
        <f t="shared" si="5"/>
        <v>0</v>
      </c>
    </row>
    <row r="45" spans="1:25" ht="19" thickBot="1" x14ac:dyDescent="0.5">
      <c r="A45" s="91"/>
      <c r="B45" s="93"/>
      <c r="C45" s="100"/>
      <c r="D45" s="84"/>
      <c r="E45" s="84"/>
      <c r="F45" s="84"/>
      <c r="G45" s="84"/>
      <c r="H45" s="84"/>
      <c r="I45" s="84"/>
      <c r="J45" s="100"/>
      <c r="K45" s="8"/>
      <c r="L45" s="8"/>
      <c r="M45" s="8"/>
      <c r="N45" s="8"/>
      <c r="O45" s="8"/>
      <c r="P45" s="8"/>
      <c r="Q45" s="100"/>
      <c r="R45" s="8"/>
      <c r="S45" s="100"/>
      <c r="T45" s="94">
        <f t="shared" si="0"/>
        <v>0</v>
      </c>
      <c r="U45" s="72">
        <f t="shared" si="1"/>
        <v>0</v>
      </c>
      <c r="V45" s="72">
        <f t="shared" si="2"/>
        <v>0</v>
      </c>
      <c r="W45" s="60">
        <f t="shared" si="3"/>
        <v>0</v>
      </c>
      <c r="X45" s="47">
        <f t="shared" si="4"/>
        <v>0</v>
      </c>
      <c r="Y45" s="52">
        <f t="shared" si="5"/>
        <v>0</v>
      </c>
    </row>
    <row r="46" spans="1:25" ht="19" thickBot="1" x14ac:dyDescent="0.5">
      <c r="A46" s="231" t="s">
        <v>61</v>
      </c>
      <c r="B46" s="232"/>
      <c r="C46" s="64">
        <f t="shared" ref="C46:S46" si="6">COUNTIF(C11:C45,"N")/$B7</f>
        <v>0.25</v>
      </c>
      <c r="D46" s="64">
        <f t="shared" si="6"/>
        <v>0.25</v>
      </c>
      <c r="E46" s="64">
        <f t="shared" si="6"/>
        <v>0.25</v>
      </c>
      <c r="F46" s="64">
        <f t="shared" si="6"/>
        <v>0.25</v>
      </c>
      <c r="G46" s="64">
        <f t="shared" si="6"/>
        <v>0.25</v>
      </c>
      <c r="H46" s="64">
        <f t="shared" ref="H46" si="7">COUNTIF(H11:H45,"N")/$B7</f>
        <v>0.25</v>
      </c>
      <c r="I46" s="64">
        <f t="shared" si="6"/>
        <v>0.25</v>
      </c>
      <c r="J46" s="64">
        <f t="shared" si="6"/>
        <v>0.25</v>
      </c>
      <c r="K46" s="64">
        <f t="shared" si="6"/>
        <v>0.25</v>
      </c>
      <c r="L46" s="64">
        <f t="shared" ref="L46" si="8">COUNTIF(L11:L45,"N")/$B7</f>
        <v>0.25</v>
      </c>
      <c r="M46" s="64">
        <f t="shared" si="6"/>
        <v>0.25</v>
      </c>
      <c r="N46" s="64">
        <f t="shared" si="6"/>
        <v>0.25</v>
      </c>
      <c r="O46" s="70">
        <f t="shared" si="6"/>
        <v>0.25</v>
      </c>
      <c r="P46" s="70">
        <f t="shared" si="6"/>
        <v>0.25</v>
      </c>
      <c r="Q46" s="70">
        <f t="shared" si="6"/>
        <v>0.25</v>
      </c>
      <c r="R46" s="70">
        <f t="shared" si="6"/>
        <v>0.25</v>
      </c>
      <c r="S46" s="98">
        <f t="shared" si="6"/>
        <v>0.25</v>
      </c>
      <c r="T46" s="54"/>
      <c r="U46" s="54"/>
      <c r="V46" s="54"/>
      <c r="W46" s="55"/>
      <c r="X46" s="56"/>
      <c r="Y46" s="57"/>
    </row>
    <row r="47" spans="1:25" ht="19.899999999999999" customHeight="1" thickBot="1" x14ac:dyDescent="0.5">
      <c r="A47" s="214" t="s">
        <v>57</v>
      </c>
      <c r="B47" s="215"/>
      <c r="C47" s="65">
        <f t="shared" ref="C47:H47" si="9">COUNTIF(C11:C45,"C")/$B7</f>
        <v>0.25</v>
      </c>
      <c r="D47" s="65">
        <f t="shared" si="9"/>
        <v>0.25</v>
      </c>
      <c r="E47" s="65">
        <f t="shared" si="9"/>
        <v>0.25</v>
      </c>
      <c r="F47" s="65">
        <f t="shared" si="9"/>
        <v>0.25</v>
      </c>
      <c r="G47" s="65">
        <f t="shared" si="9"/>
        <v>0.25</v>
      </c>
      <c r="H47" s="65">
        <f t="shared" si="9"/>
        <v>0.25</v>
      </c>
      <c r="I47" s="65">
        <f t="shared" ref="I47:S47" si="10">COUNTIF(I11:I45,"C")/$B7</f>
        <v>0.25</v>
      </c>
      <c r="J47" s="65">
        <f t="shared" si="10"/>
        <v>0.25</v>
      </c>
      <c r="K47" s="65">
        <f t="shared" si="10"/>
        <v>0.25</v>
      </c>
      <c r="L47" s="65">
        <f t="shared" ref="L47" si="11">COUNTIF(L11:L45,"C")/$B7</f>
        <v>0.25</v>
      </c>
      <c r="M47" s="65">
        <f t="shared" si="10"/>
        <v>0.25</v>
      </c>
      <c r="N47" s="65">
        <f t="shared" si="10"/>
        <v>0.25</v>
      </c>
      <c r="O47" s="71">
        <f t="shared" si="10"/>
        <v>0.25</v>
      </c>
      <c r="P47" s="71">
        <f t="shared" si="10"/>
        <v>0.25</v>
      </c>
      <c r="Q47" s="71">
        <f t="shared" si="10"/>
        <v>0.25</v>
      </c>
      <c r="R47" s="71">
        <f t="shared" si="10"/>
        <v>0.25</v>
      </c>
      <c r="S47" s="71">
        <f t="shared" si="10"/>
        <v>0.25</v>
      </c>
      <c r="T47" s="97"/>
      <c r="U47" s="39"/>
      <c r="V47" s="39"/>
      <c r="W47" s="39"/>
      <c r="X47" s="39"/>
    </row>
    <row r="48" spans="1:25" ht="19.899999999999999" customHeight="1" thickBot="1" x14ac:dyDescent="0.5">
      <c r="A48" s="201" t="s">
        <v>58</v>
      </c>
      <c r="B48" s="202"/>
      <c r="C48" s="64">
        <f t="shared" ref="C48:H48" si="12">COUNTIF(C11:C45,"Y")/$B7</f>
        <v>0.25</v>
      </c>
      <c r="D48" s="64">
        <f t="shared" si="12"/>
        <v>0.25</v>
      </c>
      <c r="E48" s="64">
        <f t="shared" si="12"/>
        <v>0.25</v>
      </c>
      <c r="F48" s="64">
        <f t="shared" si="12"/>
        <v>0.25</v>
      </c>
      <c r="G48" s="64">
        <f t="shared" si="12"/>
        <v>0.25</v>
      </c>
      <c r="H48" s="64">
        <f t="shared" si="12"/>
        <v>0.25</v>
      </c>
      <c r="I48" s="64">
        <f t="shared" ref="I48:S48" si="13">COUNTIF(I11:I45,"Y")/$B7</f>
        <v>0.25</v>
      </c>
      <c r="J48" s="64">
        <f t="shared" si="13"/>
        <v>0.25</v>
      </c>
      <c r="K48" s="64">
        <f t="shared" si="13"/>
        <v>0.25</v>
      </c>
      <c r="L48" s="64">
        <f t="shared" ref="L48" si="14">COUNTIF(L11:L45,"Y")/$B7</f>
        <v>0.25</v>
      </c>
      <c r="M48" s="64">
        <f t="shared" si="13"/>
        <v>0.25</v>
      </c>
      <c r="N48" s="64">
        <f t="shared" si="13"/>
        <v>0.25</v>
      </c>
      <c r="O48" s="70">
        <f t="shared" si="13"/>
        <v>0.25</v>
      </c>
      <c r="P48" s="70">
        <f t="shared" si="13"/>
        <v>0.25</v>
      </c>
      <c r="Q48" s="70">
        <f t="shared" si="13"/>
        <v>0.25</v>
      </c>
      <c r="R48" s="70">
        <f t="shared" si="13"/>
        <v>0.25</v>
      </c>
      <c r="S48" s="70">
        <f t="shared" si="13"/>
        <v>0.25</v>
      </c>
      <c r="T48" s="97"/>
      <c r="U48" s="39"/>
      <c r="V48" s="39"/>
      <c r="W48" s="39"/>
      <c r="X48" s="39"/>
    </row>
    <row r="49" spans="1:24" ht="19.899999999999999" customHeight="1" thickBot="1" x14ac:dyDescent="0.5">
      <c r="A49" s="217" t="s">
        <v>60</v>
      </c>
      <c r="B49" s="218"/>
      <c r="C49" s="64">
        <f t="shared" ref="C49:H49" si="15">COUNTIF(C11:C45,"B")/$B7</f>
        <v>0.25</v>
      </c>
      <c r="D49" s="64">
        <f t="shared" si="15"/>
        <v>0.25</v>
      </c>
      <c r="E49" s="64">
        <f t="shared" si="15"/>
        <v>0.25</v>
      </c>
      <c r="F49" s="64">
        <f t="shared" si="15"/>
        <v>0.25</v>
      </c>
      <c r="G49" s="64">
        <f t="shared" si="15"/>
        <v>0.25</v>
      </c>
      <c r="H49" s="64">
        <f t="shared" si="15"/>
        <v>0.25</v>
      </c>
      <c r="I49" s="64">
        <f t="shared" ref="I49:S49" si="16">COUNTIF(I11:I45,"B")/$B7</f>
        <v>0.25</v>
      </c>
      <c r="J49" s="64">
        <f t="shared" si="16"/>
        <v>0.25</v>
      </c>
      <c r="K49" s="64">
        <f t="shared" si="16"/>
        <v>0.25</v>
      </c>
      <c r="L49" s="64">
        <f t="shared" ref="L49" si="17">COUNTIF(L11:L45,"B")/$B7</f>
        <v>0.25</v>
      </c>
      <c r="M49" s="64">
        <f t="shared" si="16"/>
        <v>0.25</v>
      </c>
      <c r="N49" s="64">
        <f t="shared" si="16"/>
        <v>0.25</v>
      </c>
      <c r="O49" s="70">
        <f t="shared" si="16"/>
        <v>0.25</v>
      </c>
      <c r="P49" s="70">
        <f t="shared" si="16"/>
        <v>0.25</v>
      </c>
      <c r="Q49" s="70">
        <f t="shared" si="16"/>
        <v>0.25</v>
      </c>
      <c r="R49" s="70">
        <f t="shared" si="16"/>
        <v>0.25</v>
      </c>
      <c r="S49" s="64">
        <f t="shared" si="16"/>
        <v>0.25</v>
      </c>
      <c r="T49" s="50"/>
      <c r="U49" s="39"/>
      <c r="V49" s="39"/>
      <c r="W49" s="39"/>
      <c r="X49" s="39"/>
    </row>
    <row r="50" spans="1:24" ht="34.15" customHeight="1" thickBot="1" x14ac:dyDescent="0.5">
      <c r="A50" s="203" t="s">
        <v>62</v>
      </c>
      <c r="B50" s="204"/>
      <c r="C50" s="40">
        <f t="shared" ref="C50:H50" si="18">SUM(C47:C49)</f>
        <v>0.75</v>
      </c>
      <c r="D50" s="40">
        <f t="shared" si="18"/>
        <v>0.75</v>
      </c>
      <c r="E50" s="40">
        <f t="shared" si="18"/>
        <v>0.75</v>
      </c>
      <c r="F50" s="40">
        <f t="shared" si="18"/>
        <v>0.75</v>
      </c>
      <c r="G50" s="40">
        <f t="shared" si="18"/>
        <v>0.75</v>
      </c>
      <c r="H50" s="40">
        <f t="shared" si="18"/>
        <v>0.75</v>
      </c>
      <c r="I50" s="40">
        <f t="shared" ref="I50:S50" si="19">SUM(I47:I49)</f>
        <v>0.75</v>
      </c>
      <c r="J50" s="40">
        <f t="shared" si="19"/>
        <v>0.75</v>
      </c>
      <c r="K50" s="40">
        <f t="shared" si="19"/>
        <v>0.75</v>
      </c>
      <c r="L50" s="40">
        <f t="shared" si="19"/>
        <v>0.75</v>
      </c>
      <c r="M50" s="40">
        <f t="shared" si="19"/>
        <v>0.75</v>
      </c>
      <c r="N50" s="40">
        <f t="shared" si="19"/>
        <v>0.75</v>
      </c>
      <c r="O50" s="40">
        <f t="shared" si="19"/>
        <v>0.75</v>
      </c>
      <c r="P50" s="40">
        <f t="shared" si="19"/>
        <v>0.75</v>
      </c>
      <c r="Q50" s="40">
        <f t="shared" si="19"/>
        <v>0.75</v>
      </c>
      <c r="R50" s="40">
        <f t="shared" si="19"/>
        <v>0.75</v>
      </c>
      <c r="S50" s="40">
        <f t="shared" si="19"/>
        <v>0.75</v>
      </c>
      <c r="T50" s="96"/>
      <c r="U50" s="39"/>
      <c r="V50" s="39"/>
      <c r="W50" s="39"/>
      <c r="X50" s="39"/>
    </row>
    <row r="51" spans="1:24" x14ac:dyDescent="0.35">
      <c r="P51" s="95"/>
      <c r="Q51" s="95"/>
      <c r="R51" s="95"/>
      <c r="S51" s="95"/>
    </row>
  </sheetData>
  <sheetProtection selectLockedCells="1"/>
  <mergeCells count="42">
    <mergeCell ref="Y3:Y10"/>
    <mergeCell ref="A46:B46"/>
    <mergeCell ref="V3:V10"/>
    <mergeCell ref="X3:X10"/>
    <mergeCell ref="A1:B2"/>
    <mergeCell ref="N1:N2"/>
    <mergeCell ref="O1:O2"/>
    <mergeCell ref="I1:M1"/>
    <mergeCell ref="J3:J10"/>
    <mergeCell ref="O3:O10"/>
    <mergeCell ref="N3:N10"/>
    <mergeCell ref="K3:K10"/>
    <mergeCell ref="A10:B10"/>
    <mergeCell ref="A3:B4"/>
    <mergeCell ref="S3:S10"/>
    <mergeCell ref="P1:S2"/>
    <mergeCell ref="A48:B48"/>
    <mergeCell ref="A50:B50"/>
    <mergeCell ref="W3:W10"/>
    <mergeCell ref="U3:U10"/>
    <mergeCell ref="I3:I10"/>
    <mergeCell ref="G3:G10"/>
    <mergeCell ref="A47:B47"/>
    <mergeCell ref="B5:B6"/>
    <mergeCell ref="A49:B49"/>
    <mergeCell ref="T3:T10"/>
    <mergeCell ref="M3:M10"/>
    <mergeCell ref="A7:A9"/>
    <mergeCell ref="B7:B9"/>
    <mergeCell ref="A5:A6"/>
    <mergeCell ref="Q3:Q10"/>
    <mergeCell ref="R3:R10"/>
    <mergeCell ref="C1:F2"/>
    <mergeCell ref="D3:D10"/>
    <mergeCell ref="E3:E10"/>
    <mergeCell ref="F3:F10"/>
    <mergeCell ref="P3:P10"/>
    <mergeCell ref="C3:C10"/>
    <mergeCell ref="H3:H10"/>
    <mergeCell ref="G1:H2"/>
    <mergeCell ref="K2:L2"/>
    <mergeCell ref="L3:L10"/>
  </mergeCells>
  <conditionalFormatting sqref="C11:S45">
    <cfRule type="containsText" dxfId="67" priority="17" operator="containsText" text="n">
      <formula>NOT(ISERROR(SEARCH("n",C11)))</formula>
    </cfRule>
    <cfRule type="containsText" dxfId="66" priority="18" operator="containsText" text="Y">
      <formula>NOT(ISERROR(SEARCH("Y",C11)))</formula>
    </cfRule>
  </conditionalFormatting>
  <conditionalFormatting sqref="C11:S45">
    <cfRule type="cellIs" dxfId="65" priority="9" operator="equal">
      <formula>"c"</formula>
    </cfRule>
    <cfRule type="cellIs" dxfId="64" priority="10" operator="equal">
      <formula>"b"</formula>
    </cfRule>
  </conditionalFormatting>
  <pageMargins left="0.70866141732283472" right="0.70866141732283472" top="0.74803149606299213" bottom="0.74803149606299213" header="0.31496062992125984" footer="0.31496062992125984"/>
  <pageSetup paperSize="8" scale="49" orientation="landscape" horizontalDpi="300" r:id="rId1"/>
  <headerFooter>
    <oddHeader>&amp;L&amp;G&amp;C&amp;"Arial,Bold"&amp;14Hampshire English Team Key Perfomance Indicator Tracking Spreadsheet
Year 1 - Reading&amp;RVersion 1: July 2015</oddHeader>
  </headerFooter>
  <rowBreaks count="1" manualBreakCount="1">
    <brk id="52" max="19"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70" zoomScaleNormal="70" zoomScaleSheetLayoutView="30" zoomScalePageLayoutView="80" workbookViewId="0">
      <selection activeCell="H21" sqref="H21"/>
    </sheetView>
  </sheetViews>
  <sheetFormatPr defaultColWidth="8.81640625" defaultRowHeight="14.5" x14ac:dyDescent="0.35"/>
  <cols>
    <col min="1" max="1" width="12.7265625" style="2" customWidth="1"/>
    <col min="2" max="2" width="18.7265625" style="2" customWidth="1"/>
    <col min="3" max="3" width="9.90625" style="2" customWidth="1"/>
    <col min="4" max="4" width="10.90625" style="2" customWidth="1"/>
    <col min="5" max="8" width="15.54296875" style="2" customWidth="1"/>
    <col min="9" max="9" width="13.54296875" style="2" customWidth="1"/>
    <col min="10" max="10" width="15.54296875" style="2" customWidth="1"/>
    <col min="11" max="11" width="7.54296875" style="1" customWidth="1"/>
    <col min="12" max="15" width="7.54296875" style="2" customWidth="1"/>
    <col min="16" max="16" width="9" style="2" customWidth="1"/>
    <col min="17" max="16384" width="8.81640625" style="2"/>
  </cols>
  <sheetData>
    <row r="1" spans="1:16" ht="30" customHeight="1" x14ac:dyDescent="0.35">
      <c r="A1" s="172" t="s">
        <v>30</v>
      </c>
      <c r="B1" s="173"/>
      <c r="C1" s="273" t="s">
        <v>31</v>
      </c>
      <c r="D1" s="274"/>
      <c r="E1" s="275"/>
      <c r="F1" s="279" t="s">
        <v>79</v>
      </c>
      <c r="G1" s="270" t="s">
        <v>33</v>
      </c>
      <c r="H1" s="271"/>
      <c r="I1" s="272"/>
      <c r="J1" s="265" t="s">
        <v>34</v>
      </c>
    </row>
    <row r="2" spans="1:16" ht="27" customHeight="1" thickBot="1" x14ac:dyDescent="0.4">
      <c r="A2" s="237"/>
      <c r="B2" s="261"/>
      <c r="C2" s="276"/>
      <c r="D2" s="277"/>
      <c r="E2" s="278"/>
      <c r="F2" s="280"/>
      <c r="G2" s="89" t="s">
        <v>68</v>
      </c>
      <c r="H2" s="89" t="s">
        <v>69</v>
      </c>
      <c r="I2" s="89" t="s">
        <v>70</v>
      </c>
      <c r="J2" s="266"/>
    </row>
    <row r="3" spans="1:16" ht="18" customHeight="1" x14ac:dyDescent="0.35">
      <c r="A3" s="252" t="s">
        <v>10</v>
      </c>
      <c r="B3" s="253"/>
      <c r="C3" s="297" t="s">
        <v>36</v>
      </c>
      <c r="D3" s="281" t="s">
        <v>37</v>
      </c>
      <c r="E3" s="284" t="s">
        <v>38</v>
      </c>
      <c r="F3" s="262" t="s">
        <v>35</v>
      </c>
      <c r="G3" s="282" t="s">
        <v>84</v>
      </c>
      <c r="H3" s="282" t="s">
        <v>85</v>
      </c>
      <c r="I3" s="302" t="s">
        <v>86</v>
      </c>
      <c r="J3" s="267" t="s">
        <v>39</v>
      </c>
      <c r="K3" s="293" t="s">
        <v>63</v>
      </c>
      <c r="L3" s="207" t="s">
        <v>55</v>
      </c>
      <c r="M3" s="233" t="s">
        <v>56</v>
      </c>
      <c r="N3" s="205" t="s">
        <v>59</v>
      </c>
      <c r="O3" s="289" t="s">
        <v>65</v>
      </c>
      <c r="P3" s="228" t="s">
        <v>66</v>
      </c>
    </row>
    <row r="4" spans="1:16" ht="15.75" customHeight="1" x14ac:dyDescent="0.35">
      <c r="A4" s="254"/>
      <c r="B4" s="255"/>
      <c r="C4" s="298"/>
      <c r="D4" s="282"/>
      <c r="E4" s="285"/>
      <c r="F4" s="263"/>
      <c r="G4" s="300"/>
      <c r="H4" s="282"/>
      <c r="I4" s="302"/>
      <c r="J4" s="268"/>
      <c r="K4" s="294"/>
      <c r="L4" s="208"/>
      <c r="M4" s="234"/>
      <c r="N4" s="206"/>
      <c r="O4" s="290"/>
      <c r="P4" s="229"/>
    </row>
    <row r="5" spans="1:16" ht="15" customHeight="1" x14ac:dyDescent="0.35">
      <c r="A5" s="223" t="s">
        <v>11</v>
      </c>
      <c r="B5" s="216"/>
      <c r="C5" s="298"/>
      <c r="D5" s="282"/>
      <c r="E5" s="285"/>
      <c r="F5" s="263"/>
      <c r="G5" s="300"/>
      <c r="H5" s="282"/>
      <c r="I5" s="302"/>
      <c r="J5" s="268"/>
      <c r="K5" s="294"/>
      <c r="L5" s="208"/>
      <c r="M5" s="234"/>
      <c r="N5" s="206"/>
      <c r="O5" s="290"/>
      <c r="P5" s="229"/>
    </row>
    <row r="6" spans="1:16" ht="18" customHeight="1" x14ac:dyDescent="0.35">
      <c r="A6" s="223"/>
      <c r="B6" s="216"/>
      <c r="C6" s="298"/>
      <c r="D6" s="282"/>
      <c r="E6" s="285"/>
      <c r="F6" s="263"/>
      <c r="G6" s="300"/>
      <c r="H6" s="282"/>
      <c r="I6" s="302"/>
      <c r="J6" s="268"/>
      <c r="K6" s="294"/>
      <c r="L6" s="208"/>
      <c r="M6" s="234"/>
      <c r="N6" s="206"/>
      <c r="O6" s="290"/>
      <c r="P6" s="229"/>
    </row>
    <row r="7" spans="1:16" ht="18" customHeight="1" x14ac:dyDescent="0.35">
      <c r="A7" s="221" t="s">
        <v>12</v>
      </c>
      <c r="B7" s="222">
        <v>4</v>
      </c>
      <c r="C7" s="298"/>
      <c r="D7" s="282"/>
      <c r="E7" s="285"/>
      <c r="F7" s="263"/>
      <c r="G7" s="300"/>
      <c r="H7" s="282"/>
      <c r="I7" s="302"/>
      <c r="J7" s="268"/>
      <c r="K7" s="294"/>
      <c r="L7" s="208"/>
      <c r="M7" s="234"/>
      <c r="N7" s="206"/>
      <c r="O7" s="290"/>
      <c r="P7" s="229"/>
    </row>
    <row r="8" spans="1:16" ht="18" customHeight="1" x14ac:dyDescent="0.35">
      <c r="A8" s="221"/>
      <c r="B8" s="222"/>
      <c r="C8" s="298"/>
      <c r="D8" s="282"/>
      <c r="E8" s="285"/>
      <c r="F8" s="263"/>
      <c r="G8" s="300"/>
      <c r="H8" s="282"/>
      <c r="I8" s="302"/>
      <c r="J8" s="268"/>
      <c r="K8" s="294"/>
      <c r="L8" s="208"/>
      <c r="M8" s="234"/>
      <c r="N8" s="206"/>
      <c r="O8" s="290"/>
      <c r="P8" s="229"/>
    </row>
    <row r="9" spans="1:16" ht="18" customHeight="1" x14ac:dyDescent="0.35">
      <c r="A9" s="221"/>
      <c r="B9" s="222"/>
      <c r="C9" s="298"/>
      <c r="D9" s="282"/>
      <c r="E9" s="285"/>
      <c r="F9" s="263"/>
      <c r="G9" s="300"/>
      <c r="H9" s="282"/>
      <c r="I9" s="302"/>
      <c r="J9" s="268"/>
      <c r="K9" s="294"/>
      <c r="L9" s="208"/>
      <c r="M9" s="234"/>
      <c r="N9" s="206"/>
      <c r="O9" s="290"/>
      <c r="P9" s="229"/>
    </row>
    <row r="10" spans="1:16" ht="26.5" customHeight="1" thickBot="1" x14ac:dyDescent="0.4">
      <c r="A10" s="250" t="s">
        <v>0</v>
      </c>
      <c r="B10" s="304"/>
      <c r="C10" s="299"/>
      <c r="D10" s="283"/>
      <c r="E10" s="286"/>
      <c r="F10" s="264"/>
      <c r="G10" s="301"/>
      <c r="H10" s="283"/>
      <c r="I10" s="303"/>
      <c r="J10" s="269"/>
      <c r="K10" s="295"/>
      <c r="L10" s="296"/>
      <c r="M10" s="287"/>
      <c r="N10" s="288"/>
      <c r="O10" s="291"/>
      <c r="P10" s="292"/>
    </row>
    <row r="11" spans="1:16" ht="19.5" thickBot="1" x14ac:dyDescent="0.35">
      <c r="A11" s="3"/>
      <c r="B11" s="15"/>
      <c r="C11" s="9" t="s">
        <v>76</v>
      </c>
      <c r="D11" s="9" t="s">
        <v>76</v>
      </c>
      <c r="E11" s="9" t="s">
        <v>76</v>
      </c>
      <c r="F11" s="9" t="s">
        <v>76</v>
      </c>
      <c r="G11" s="9" t="s">
        <v>76</v>
      </c>
      <c r="H11" s="9" t="s">
        <v>76</v>
      </c>
      <c r="I11" s="9" t="s">
        <v>76</v>
      </c>
      <c r="J11" s="9" t="s">
        <v>76</v>
      </c>
      <c r="K11" s="72">
        <f>COUNTIF(D11:J11,"N")</f>
        <v>0</v>
      </c>
      <c r="L11" s="72">
        <f>COUNTIF(D11:J11,"C")</f>
        <v>0</v>
      </c>
      <c r="M11" s="72">
        <f>COUNTIF(C11:J11,"Y")</f>
        <v>8</v>
      </c>
      <c r="N11" s="60">
        <f>COUNTIF(D11:J11,"B")</f>
        <v>0</v>
      </c>
      <c r="O11" s="45">
        <f>SUM(L11:N11)</f>
        <v>8</v>
      </c>
      <c r="P11" s="52">
        <f>O11/8</f>
        <v>1</v>
      </c>
    </row>
    <row r="12" spans="1:16" ht="19.5" thickBot="1" x14ac:dyDescent="0.35">
      <c r="A12" s="4"/>
      <c r="B12" s="16"/>
      <c r="C12" s="11" t="s">
        <v>77</v>
      </c>
      <c r="D12" s="11" t="s">
        <v>77</v>
      </c>
      <c r="E12" s="11" t="s">
        <v>77</v>
      </c>
      <c r="F12" s="11" t="s">
        <v>77</v>
      </c>
      <c r="G12" s="11" t="s">
        <v>77</v>
      </c>
      <c r="H12" s="11" t="s">
        <v>77</v>
      </c>
      <c r="I12" s="11" t="s">
        <v>77</v>
      </c>
      <c r="J12" s="11" t="s">
        <v>77</v>
      </c>
      <c r="K12" s="79">
        <f t="shared" ref="K12:K45" si="0">COUNTIF(C12:J12,"N")</f>
        <v>8</v>
      </c>
      <c r="L12" s="79">
        <f t="shared" ref="L12:L45" si="1">COUNTIF(C12:J12,"C")</f>
        <v>0</v>
      </c>
      <c r="M12" s="79">
        <f t="shared" ref="M12:M45" si="2">COUNTIF(C12:J12,"Y")</f>
        <v>0</v>
      </c>
      <c r="N12" s="63">
        <f t="shared" ref="N12:N45" si="3">COUNTIF(C12:J12,"B")</f>
        <v>0</v>
      </c>
      <c r="O12" s="46">
        <f>SUM(L12:N12)</f>
        <v>0</v>
      </c>
      <c r="P12" s="52">
        <f t="shared" ref="P12:P45" si="4">O12/8</f>
        <v>0</v>
      </c>
    </row>
    <row r="13" spans="1:16" ht="19.5" thickBot="1" x14ac:dyDescent="0.35">
      <c r="A13" s="4"/>
      <c r="B13" s="16"/>
      <c r="C13" s="11" t="s">
        <v>78</v>
      </c>
      <c r="D13" s="11" t="s">
        <v>78</v>
      </c>
      <c r="E13" s="11" t="s">
        <v>78</v>
      </c>
      <c r="F13" s="11" t="s">
        <v>78</v>
      </c>
      <c r="G13" s="11" t="s">
        <v>78</v>
      </c>
      <c r="H13" s="11" t="s">
        <v>78</v>
      </c>
      <c r="I13" s="11" t="s">
        <v>78</v>
      </c>
      <c r="J13" s="11" t="s">
        <v>78</v>
      </c>
      <c r="K13" s="79">
        <f t="shared" si="0"/>
        <v>0</v>
      </c>
      <c r="L13" s="79">
        <f t="shared" si="1"/>
        <v>8</v>
      </c>
      <c r="M13" s="79">
        <f t="shared" si="2"/>
        <v>0</v>
      </c>
      <c r="N13" s="63">
        <f t="shared" si="3"/>
        <v>0</v>
      </c>
      <c r="O13" s="46">
        <f t="shared" ref="O13:O45" si="5">SUM(L13:N13)</f>
        <v>8</v>
      </c>
      <c r="P13" s="52">
        <f t="shared" si="4"/>
        <v>1</v>
      </c>
    </row>
    <row r="14" spans="1:16" ht="19.5" thickBot="1" x14ac:dyDescent="0.35">
      <c r="A14" s="4"/>
      <c r="B14" s="16"/>
      <c r="C14" s="11" t="s">
        <v>80</v>
      </c>
      <c r="D14" s="11" t="s">
        <v>80</v>
      </c>
      <c r="E14" s="11" t="s">
        <v>80</v>
      </c>
      <c r="F14" s="11" t="s">
        <v>80</v>
      </c>
      <c r="G14" s="11" t="s">
        <v>80</v>
      </c>
      <c r="H14" s="11" t="s">
        <v>80</v>
      </c>
      <c r="I14" s="11" t="s">
        <v>80</v>
      </c>
      <c r="J14" s="11" t="s">
        <v>80</v>
      </c>
      <c r="K14" s="79">
        <f t="shared" si="0"/>
        <v>0</v>
      </c>
      <c r="L14" s="79">
        <f t="shared" si="1"/>
        <v>0</v>
      </c>
      <c r="M14" s="79">
        <f t="shared" si="2"/>
        <v>0</v>
      </c>
      <c r="N14" s="63">
        <f t="shared" si="3"/>
        <v>8</v>
      </c>
      <c r="O14" s="46">
        <f t="shared" si="5"/>
        <v>8</v>
      </c>
      <c r="P14" s="52">
        <f t="shared" si="4"/>
        <v>1</v>
      </c>
    </row>
    <row r="15" spans="1:16" ht="19.5" thickBot="1" x14ac:dyDescent="0.35">
      <c r="A15" s="4"/>
      <c r="B15" s="16"/>
      <c r="C15" s="11"/>
      <c r="D15" s="13"/>
      <c r="E15" s="12"/>
      <c r="F15" s="35"/>
      <c r="G15" s="87"/>
      <c r="H15" s="87"/>
      <c r="I15" s="11"/>
      <c r="J15" s="53"/>
      <c r="K15" s="79">
        <f t="shared" si="0"/>
        <v>0</v>
      </c>
      <c r="L15" s="79">
        <f t="shared" si="1"/>
        <v>0</v>
      </c>
      <c r="M15" s="79">
        <f t="shared" si="2"/>
        <v>0</v>
      </c>
      <c r="N15" s="63">
        <f t="shared" si="3"/>
        <v>0</v>
      </c>
      <c r="O15" s="46">
        <f t="shared" si="5"/>
        <v>0</v>
      </c>
      <c r="P15" s="52">
        <f t="shared" si="4"/>
        <v>0</v>
      </c>
    </row>
    <row r="16" spans="1:16" ht="19.5" thickBot="1" x14ac:dyDescent="0.35">
      <c r="A16" s="4"/>
      <c r="B16" s="16"/>
      <c r="C16" s="11"/>
      <c r="D16" s="13"/>
      <c r="E16" s="12"/>
      <c r="F16" s="35"/>
      <c r="G16" s="87"/>
      <c r="H16" s="87"/>
      <c r="I16" s="11"/>
      <c r="J16" s="53"/>
      <c r="K16" s="79">
        <f t="shared" si="0"/>
        <v>0</v>
      </c>
      <c r="L16" s="79">
        <f t="shared" si="1"/>
        <v>0</v>
      </c>
      <c r="M16" s="79">
        <f t="shared" si="2"/>
        <v>0</v>
      </c>
      <c r="N16" s="63">
        <f t="shared" si="3"/>
        <v>0</v>
      </c>
      <c r="O16" s="46">
        <f t="shared" si="5"/>
        <v>0</v>
      </c>
      <c r="P16" s="52">
        <f t="shared" si="4"/>
        <v>0</v>
      </c>
    </row>
    <row r="17" spans="1:16" ht="19.5" thickBot="1" x14ac:dyDescent="0.35">
      <c r="A17" s="4"/>
      <c r="B17" s="16"/>
      <c r="C17" s="11"/>
      <c r="D17" s="13"/>
      <c r="E17" s="12"/>
      <c r="F17" s="35"/>
      <c r="G17" s="87"/>
      <c r="H17" s="87"/>
      <c r="I17" s="11"/>
      <c r="J17" s="53"/>
      <c r="K17" s="79">
        <f t="shared" si="0"/>
        <v>0</v>
      </c>
      <c r="L17" s="79">
        <f t="shared" si="1"/>
        <v>0</v>
      </c>
      <c r="M17" s="79">
        <f t="shared" si="2"/>
        <v>0</v>
      </c>
      <c r="N17" s="63">
        <f t="shared" si="3"/>
        <v>0</v>
      </c>
      <c r="O17" s="46">
        <f t="shared" si="5"/>
        <v>0</v>
      </c>
      <c r="P17" s="52">
        <f t="shared" si="4"/>
        <v>0</v>
      </c>
    </row>
    <row r="18" spans="1:16" ht="19.5" thickBot="1" x14ac:dyDescent="0.35">
      <c r="A18" s="4"/>
      <c r="B18" s="16"/>
      <c r="C18" s="11"/>
      <c r="D18" s="13"/>
      <c r="E18" s="12"/>
      <c r="F18" s="35"/>
      <c r="G18" s="87"/>
      <c r="H18" s="87"/>
      <c r="I18" s="11"/>
      <c r="J18" s="53"/>
      <c r="K18" s="79">
        <f t="shared" si="0"/>
        <v>0</v>
      </c>
      <c r="L18" s="79">
        <f t="shared" si="1"/>
        <v>0</v>
      </c>
      <c r="M18" s="79">
        <f t="shared" si="2"/>
        <v>0</v>
      </c>
      <c r="N18" s="63">
        <f t="shared" si="3"/>
        <v>0</v>
      </c>
      <c r="O18" s="46">
        <f t="shared" si="5"/>
        <v>0</v>
      </c>
      <c r="P18" s="52">
        <f t="shared" si="4"/>
        <v>0</v>
      </c>
    </row>
    <row r="19" spans="1:16" ht="19.5" thickBot="1" x14ac:dyDescent="0.35">
      <c r="A19" s="4"/>
      <c r="B19" s="16"/>
      <c r="C19" s="11"/>
      <c r="D19" s="13"/>
      <c r="E19" s="12"/>
      <c r="F19" s="35"/>
      <c r="G19" s="87"/>
      <c r="H19" s="87"/>
      <c r="I19" s="11"/>
      <c r="J19" s="53"/>
      <c r="K19" s="79">
        <f t="shared" si="0"/>
        <v>0</v>
      </c>
      <c r="L19" s="79">
        <f t="shared" si="1"/>
        <v>0</v>
      </c>
      <c r="M19" s="79">
        <f t="shared" si="2"/>
        <v>0</v>
      </c>
      <c r="N19" s="63">
        <f t="shared" si="3"/>
        <v>0</v>
      </c>
      <c r="O19" s="46">
        <f t="shared" si="5"/>
        <v>0</v>
      </c>
      <c r="P19" s="52">
        <f t="shared" si="4"/>
        <v>0</v>
      </c>
    </row>
    <row r="20" spans="1:16" ht="19.5" thickBot="1" x14ac:dyDescent="0.35">
      <c r="A20" s="4"/>
      <c r="B20" s="16"/>
      <c r="C20" s="11"/>
      <c r="D20" s="13"/>
      <c r="E20" s="12"/>
      <c r="F20" s="35"/>
      <c r="G20" s="87"/>
      <c r="H20" s="87"/>
      <c r="I20" s="11"/>
      <c r="J20" s="53"/>
      <c r="K20" s="79">
        <f t="shared" si="0"/>
        <v>0</v>
      </c>
      <c r="L20" s="79">
        <f t="shared" si="1"/>
        <v>0</v>
      </c>
      <c r="M20" s="79">
        <f t="shared" si="2"/>
        <v>0</v>
      </c>
      <c r="N20" s="63">
        <f t="shared" si="3"/>
        <v>0</v>
      </c>
      <c r="O20" s="46">
        <f t="shared" si="5"/>
        <v>0</v>
      </c>
      <c r="P20" s="52">
        <f t="shared" si="4"/>
        <v>0</v>
      </c>
    </row>
    <row r="21" spans="1:16" ht="19.5" thickBot="1" x14ac:dyDescent="0.35">
      <c r="A21" s="4"/>
      <c r="B21" s="16"/>
      <c r="C21" s="11"/>
      <c r="D21" s="13"/>
      <c r="E21" s="12"/>
      <c r="F21" s="35"/>
      <c r="G21" s="87"/>
      <c r="H21" s="87"/>
      <c r="I21" s="11"/>
      <c r="J21" s="53"/>
      <c r="K21" s="79">
        <f t="shared" si="0"/>
        <v>0</v>
      </c>
      <c r="L21" s="79">
        <f t="shared" si="1"/>
        <v>0</v>
      </c>
      <c r="M21" s="79">
        <f t="shared" si="2"/>
        <v>0</v>
      </c>
      <c r="N21" s="63">
        <f t="shared" si="3"/>
        <v>0</v>
      </c>
      <c r="O21" s="46">
        <f t="shared" si="5"/>
        <v>0</v>
      </c>
      <c r="P21" s="52">
        <f t="shared" si="4"/>
        <v>0</v>
      </c>
    </row>
    <row r="22" spans="1:16" ht="19.5" thickBot="1" x14ac:dyDescent="0.35">
      <c r="A22" s="4"/>
      <c r="B22" s="16"/>
      <c r="C22" s="11"/>
      <c r="D22" s="13"/>
      <c r="E22" s="12"/>
      <c r="F22" s="35"/>
      <c r="G22" s="87"/>
      <c r="H22" s="87"/>
      <c r="I22" s="11"/>
      <c r="J22" s="53"/>
      <c r="K22" s="79">
        <f t="shared" si="0"/>
        <v>0</v>
      </c>
      <c r="L22" s="79">
        <f t="shared" si="1"/>
        <v>0</v>
      </c>
      <c r="M22" s="79">
        <f t="shared" si="2"/>
        <v>0</v>
      </c>
      <c r="N22" s="63">
        <f t="shared" si="3"/>
        <v>0</v>
      </c>
      <c r="O22" s="46">
        <f t="shared" si="5"/>
        <v>0</v>
      </c>
      <c r="P22" s="52">
        <f t="shared" si="4"/>
        <v>0</v>
      </c>
    </row>
    <row r="23" spans="1:16" ht="19.5" thickBot="1" x14ac:dyDescent="0.35">
      <c r="A23" s="4"/>
      <c r="B23" s="16"/>
      <c r="C23" s="11"/>
      <c r="D23" s="13"/>
      <c r="E23" s="12"/>
      <c r="F23" s="35"/>
      <c r="G23" s="87"/>
      <c r="H23" s="87"/>
      <c r="I23" s="11"/>
      <c r="J23" s="53"/>
      <c r="K23" s="79">
        <f t="shared" si="0"/>
        <v>0</v>
      </c>
      <c r="L23" s="79">
        <f t="shared" si="1"/>
        <v>0</v>
      </c>
      <c r="M23" s="79">
        <f t="shared" si="2"/>
        <v>0</v>
      </c>
      <c r="N23" s="63">
        <f t="shared" si="3"/>
        <v>0</v>
      </c>
      <c r="O23" s="46">
        <f t="shared" si="5"/>
        <v>0</v>
      </c>
      <c r="P23" s="52">
        <f t="shared" si="4"/>
        <v>0</v>
      </c>
    </row>
    <row r="24" spans="1:16" ht="19.5" thickBot="1" x14ac:dyDescent="0.35">
      <c r="A24" s="5"/>
      <c r="B24" s="16"/>
      <c r="C24" s="11"/>
      <c r="D24" s="13"/>
      <c r="E24" s="12"/>
      <c r="F24" s="35"/>
      <c r="G24" s="87"/>
      <c r="H24" s="87"/>
      <c r="I24" s="11"/>
      <c r="J24" s="53"/>
      <c r="K24" s="79">
        <f t="shared" si="0"/>
        <v>0</v>
      </c>
      <c r="L24" s="79">
        <f t="shared" si="1"/>
        <v>0</v>
      </c>
      <c r="M24" s="79">
        <f t="shared" si="2"/>
        <v>0</v>
      </c>
      <c r="N24" s="63">
        <f t="shared" si="3"/>
        <v>0</v>
      </c>
      <c r="O24" s="46">
        <f t="shared" si="5"/>
        <v>0</v>
      </c>
      <c r="P24" s="52">
        <f t="shared" si="4"/>
        <v>0</v>
      </c>
    </row>
    <row r="25" spans="1:16" ht="19.5" thickBot="1" x14ac:dyDescent="0.35">
      <c r="A25" s="5"/>
      <c r="B25" s="16"/>
      <c r="C25" s="11"/>
      <c r="D25" s="13"/>
      <c r="E25" s="12"/>
      <c r="F25" s="35"/>
      <c r="G25" s="87"/>
      <c r="H25" s="87"/>
      <c r="I25" s="11"/>
      <c r="J25" s="53"/>
      <c r="K25" s="79">
        <f t="shared" si="0"/>
        <v>0</v>
      </c>
      <c r="L25" s="79">
        <f t="shared" si="1"/>
        <v>0</v>
      </c>
      <c r="M25" s="79">
        <f t="shared" si="2"/>
        <v>0</v>
      </c>
      <c r="N25" s="63">
        <f t="shared" si="3"/>
        <v>0</v>
      </c>
      <c r="O25" s="46">
        <f t="shared" si="5"/>
        <v>0</v>
      </c>
      <c r="P25" s="52">
        <f t="shared" si="4"/>
        <v>0</v>
      </c>
    </row>
    <row r="26" spans="1:16" ht="19.5" thickBot="1" x14ac:dyDescent="0.35">
      <c r="A26" s="4"/>
      <c r="B26" s="16"/>
      <c r="C26" s="11"/>
      <c r="D26" s="13"/>
      <c r="E26" s="12"/>
      <c r="F26" s="35"/>
      <c r="G26" s="87"/>
      <c r="H26" s="87"/>
      <c r="I26" s="11"/>
      <c r="J26" s="53"/>
      <c r="K26" s="79">
        <f t="shared" si="0"/>
        <v>0</v>
      </c>
      <c r="L26" s="79">
        <f t="shared" si="1"/>
        <v>0</v>
      </c>
      <c r="M26" s="79">
        <f t="shared" si="2"/>
        <v>0</v>
      </c>
      <c r="N26" s="63">
        <f t="shared" si="3"/>
        <v>0</v>
      </c>
      <c r="O26" s="46">
        <f t="shared" si="5"/>
        <v>0</v>
      </c>
      <c r="P26" s="52">
        <f t="shared" si="4"/>
        <v>0</v>
      </c>
    </row>
    <row r="27" spans="1:16" ht="19" thickBot="1" x14ac:dyDescent="0.5">
      <c r="A27" s="4"/>
      <c r="B27" s="16"/>
      <c r="C27" s="11"/>
      <c r="D27" s="13"/>
      <c r="E27" s="12"/>
      <c r="F27" s="35"/>
      <c r="G27" s="87"/>
      <c r="H27" s="87"/>
      <c r="I27" s="11"/>
      <c r="J27" s="53"/>
      <c r="K27" s="79">
        <f t="shared" si="0"/>
        <v>0</v>
      </c>
      <c r="L27" s="79">
        <f t="shared" si="1"/>
        <v>0</v>
      </c>
      <c r="M27" s="79">
        <f t="shared" si="2"/>
        <v>0</v>
      </c>
      <c r="N27" s="63">
        <f t="shared" si="3"/>
        <v>0</v>
      </c>
      <c r="O27" s="46">
        <f t="shared" si="5"/>
        <v>0</v>
      </c>
      <c r="P27" s="52">
        <f t="shared" si="4"/>
        <v>0</v>
      </c>
    </row>
    <row r="28" spans="1:16" ht="19" thickBot="1" x14ac:dyDescent="0.5">
      <c r="A28" s="4"/>
      <c r="B28" s="16"/>
      <c r="C28" s="11"/>
      <c r="D28" s="13"/>
      <c r="E28" s="12"/>
      <c r="F28" s="35"/>
      <c r="G28" s="87"/>
      <c r="H28" s="87"/>
      <c r="I28" s="11"/>
      <c r="J28" s="53"/>
      <c r="K28" s="79">
        <f t="shared" si="0"/>
        <v>0</v>
      </c>
      <c r="L28" s="79">
        <f t="shared" si="1"/>
        <v>0</v>
      </c>
      <c r="M28" s="79">
        <f t="shared" si="2"/>
        <v>0</v>
      </c>
      <c r="N28" s="63">
        <f t="shared" si="3"/>
        <v>0</v>
      </c>
      <c r="O28" s="46">
        <f t="shared" si="5"/>
        <v>0</v>
      </c>
      <c r="P28" s="52">
        <f t="shared" si="4"/>
        <v>0</v>
      </c>
    </row>
    <row r="29" spans="1:16" ht="19" thickBot="1" x14ac:dyDescent="0.5">
      <c r="A29" s="4"/>
      <c r="B29" s="16"/>
      <c r="C29" s="11"/>
      <c r="D29" s="13"/>
      <c r="E29" s="12"/>
      <c r="F29" s="35"/>
      <c r="G29" s="87"/>
      <c r="H29" s="87"/>
      <c r="I29" s="11"/>
      <c r="J29" s="53"/>
      <c r="K29" s="79">
        <f t="shared" si="0"/>
        <v>0</v>
      </c>
      <c r="L29" s="79">
        <f t="shared" si="1"/>
        <v>0</v>
      </c>
      <c r="M29" s="79">
        <f t="shared" si="2"/>
        <v>0</v>
      </c>
      <c r="N29" s="63">
        <f t="shared" si="3"/>
        <v>0</v>
      </c>
      <c r="O29" s="46">
        <f t="shared" si="5"/>
        <v>0</v>
      </c>
      <c r="P29" s="52">
        <f t="shared" si="4"/>
        <v>0</v>
      </c>
    </row>
    <row r="30" spans="1:16" ht="19" thickBot="1" x14ac:dyDescent="0.5">
      <c r="A30" s="4"/>
      <c r="B30" s="16"/>
      <c r="C30" s="11"/>
      <c r="D30" s="13"/>
      <c r="E30" s="12"/>
      <c r="F30" s="35"/>
      <c r="G30" s="87"/>
      <c r="H30" s="87"/>
      <c r="I30" s="11"/>
      <c r="J30" s="53"/>
      <c r="K30" s="79">
        <f t="shared" si="0"/>
        <v>0</v>
      </c>
      <c r="L30" s="79">
        <f t="shared" si="1"/>
        <v>0</v>
      </c>
      <c r="M30" s="79">
        <f t="shared" si="2"/>
        <v>0</v>
      </c>
      <c r="N30" s="63">
        <f t="shared" si="3"/>
        <v>0</v>
      </c>
      <c r="O30" s="46">
        <f t="shared" si="5"/>
        <v>0</v>
      </c>
      <c r="P30" s="52">
        <f t="shared" si="4"/>
        <v>0</v>
      </c>
    </row>
    <row r="31" spans="1:16" ht="16.5" customHeight="1" thickBot="1" x14ac:dyDescent="0.5">
      <c r="A31" s="4"/>
      <c r="B31" s="17"/>
      <c r="C31" s="11"/>
      <c r="D31" s="13"/>
      <c r="E31" s="12"/>
      <c r="F31" s="35"/>
      <c r="G31" s="87"/>
      <c r="H31" s="87"/>
      <c r="I31" s="11"/>
      <c r="J31" s="53"/>
      <c r="K31" s="79">
        <f t="shared" si="0"/>
        <v>0</v>
      </c>
      <c r="L31" s="79">
        <f t="shared" si="1"/>
        <v>0</v>
      </c>
      <c r="M31" s="79">
        <f t="shared" si="2"/>
        <v>0</v>
      </c>
      <c r="N31" s="63">
        <f t="shared" si="3"/>
        <v>0</v>
      </c>
      <c r="O31" s="46">
        <f t="shared" si="5"/>
        <v>0</v>
      </c>
      <c r="P31" s="52">
        <f t="shared" si="4"/>
        <v>0</v>
      </c>
    </row>
    <row r="32" spans="1:16" ht="19" thickBot="1" x14ac:dyDescent="0.5">
      <c r="A32" s="6"/>
      <c r="B32" s="18"/>
      <c r="C32" s="11"/>
      <c r="D32" s="13"/>
      <c r="E32" s="12"/>
      <c r="F32" s="35"/>
      <c r="G32" s="87"/>
      <c r="H32" s="87"/>
      <c r="I32" s="11"/>
      <c r="J32" s="53"/>
      <c r="K32" s="79">
        <f t="shared" si="0"/>
        <v>0</v>
      </c>
      <c r="L32" s="79">
        <f t="shared" si="1"/>
        <v>0</v>
      </c>
      <c r="M32" s="79">
        <f t="shared" si="2"/>
        <v>0</v>
      </c>
      <c r="N32" s="63">
        <f t="shared" si="3"/>
        <v>0</v>
      </c>
      <c r="O32" s="46">
        <f t="shared" si="5"/>
        <v>0</v>
      </c>
      <c r="P32" s="52">
        <f t="shared" si="4"/>
        <v>0</v>
      </c>
    </row>
    <row r="33" spans="1:16" ht="19" thickBot="1" x14ac:dyDescent="0.5">
      <c r="A33" s="6"/>
      <c r="B33" s="18"/>
      <c r="C33" s="11"/>
      <c r="D33" s="13"/>
      <c r="E33" s="12"/>
      <c r="F33" s="35"/>
      <c r="G33" s="87"/>
      <c r="H33" s="87"/>
      <c r="I33" s="11"/>
      <c r="J33" s="53"/>
      <c r="K33" s="79">
        <f t="shared" si="0"/>
        <v>0</v>
      </c>
      <c r="L33" s="79">
        <f t="shared" si="1"/>
        <v>0</v>
      </c>
      <c r="M33" s="79">
        <f t="shared" si="2"/>
        <v>0</v>
      </c>
      <c r="N33" s="63">
        <f t="shared" si="3"/>
        <v>0</v>
      </c>
      <c r="O33" s="46">
        <f t="shared" si="5"/>
        <v>0</v>
      </c>
      <c r="P33" s="52">
        <f t="shared" si="4"/>
        <v>0</v>
      </c>
    </row>
    <row r="34" spans="1:16" ht="19" thickBot="1" x14ac:dyDescent="0.5">
      <c r="A34" s="6"/>
      <c r="B34" s="18"/>
      <c r="C34" s="11"/>
      <c r="D34" s="13"/>
      <c r="E34" s="12"/>
      <c r="F34" s="35"/>
      <c r="G34" s="87"/>
      <c r="H34" s="87"/>
      <c r="I34" s="11"/>
      <c r="J34" s="53"/>
      <c r="K34" s="79">
        <f t="shared" si="0"/>
        <v>0</v>
      </c>
      <c r="L34" s="79">
        <f t="shared" si="1"/>
        <v>0</v>
      </c>
      <c r="M34" s="79">
        <f t="shared" si="2"/>
        <v>0</v>
      </c>
      <c r="N34" s="63">
        <f t="shared" si="3"/>
        <v>0</v>
      </c>
      <c r="O34" s="46">
        <f t="shared" si="5"/>
        <v>0</v>
      </c>
      <c r="P34" s="52">
        <f t="shared" si="4"/>
        <v>0</v>
      </c>
    </row>
    <row r="35" spans="1:16" ht="19" thickBot="1" x14ac:dyDescent="0.5">
      <c r="A35" s="6"/>
      <c r="B35" s="18"/>
      <c r="C35" s="11"/>
      <c r="D35" s="13"/>
      <c r="E35" s="12"/>
      <c r="F35" s="35"/>
      <c r="G35" s="87"/>
      <c r="H35" s="87"/>
      <c r="I35" s="11"/>
      <c r="J35" s="53"/>
      <c r="K35" s="79">
        <f t="shared" si="0"/>
        <v>0</v>
      </c>
      <c r="L35" s="79">
        <f t="shared" si="1"/>
        <v>0</v>
      </c>
      <c r="M35" s="79">
        <f t="shared" si="2"/>
        <v>0</v>
      </c>
      <c r="N35" s="63">
        <f t="shared" si="3"/>
        <v>0</v>
      </c>
      <c r="O35" s="46">
        <f t="shared" si="5"/>
        <v>0</v>
      </c>
      <c r="P35" s="52">
        <f t="shared" si="4"/>
        <v>0</v>
      </c>
    </row>
    <row r="36" spans="1:16" ht="19" thickBot="1" x14ac:dyDescent="0.5">
      <c r="A36" s="6"/>
      <c r="B36" s="18"/>
      <c r="C36" s="11"/>
      <c r="D36" s="13"/>
      <c r="E36" s="12"/>
      <c r="F36" s="35"/>
      <c r="G36" s="87"/>
      <c r="H36" s="87"/>
      <c r="I36" s="11"/>
      <c r="J36" s="53"/>
      <c r="K36" s="79">
        <f t="shared" si="0"/>
        <v>0</v>
      </c>
      <c r="L36" s="79">
        <f t="shared" si="1"/>
        <v>0</v>
      </c>
      <c r="M36" s="79">
        <f t="shared" si="2"/>
        <v>0</v>
      </c>
      <c r="N36" s="63">
        <f t="shared" si="3"/>
        <v>0</v>
      </c>
      <c r="O36" s="46">
        <f t="shared" si="5"/>
        <v>0</v>
      </c>
      <c r="P36" s="52">
        <f t="shared" si="4"/>
        <v>0</v>
      </c>
    </row>
    <row r="37" spans="1:16" ht="19" thickBot="1" x14ac:dyDescent="0.5">
      <c r="A37" s="6"/>
      <c r="B37" s="18"/>
      <c r="C37" s="11"/>
      <c r="D37" s="13"/>
      <c r="E37" s="12"/>
      <c r="F37" s="35"/>
      <c r="G37" s="87"/>
      <c r="H37" s="87"/>
      <c r="I37" s="11"/>
      <c r="J37" s="53"/>
      <c r="K37" s="79">
        <f t="shared" si="0"/>
        <v>0</v>
      </c>
      <c r="L37" s="79">
        <f t="shared" si="1"/>
        <v>0</v>
      </c>
      <c r="M37" s="79">
        <f t="shared" si="2"/>
        <v>0</v>
      </c>
      <c r="N37" s="63">
        <f t="shared" si="3"/>
        <v>0</v>
      </c>
      <c r="O37" s="46">
        <f t="shared" si="5"/>
        <v>0</v>
      </c>
      <c r="P37" s="52">
        <f t="shared" si="4"/>
        <v>0</v>
      </c>
    </row>
    <row r="38" spans="1:16" ht="19" thickBot="1" x14ac:dyDescent="0.5">
      <c r="A38" s="6"/>
      <c r="B38" s="18"/>
      <c r="C38" s="11"/>
      <c r="D38" s="13"/>
      <c r="E38" s="12"/>
      <c r="F38" s="35"/>
      <c r="G38" s="87"/>
      <c r="H38" s="87"/>
      <c r="I38" s="11"/>
      <c r="J38" s="53"/>
      <c r="K38" s="79">
        <f t="shared" si="0"/>
        <v>0</v>
      </c>
      <c r="L38" s="79">
        <f t="shared" si="1"/>
        <v>0</v>
      </c>
      <c r="M38" s="79">
        <f t="shared" si="2"/>
        <v>0</v>
      </c>
      <c r="N38" s="63">
        <f t="shared" si="3"/>
        <v>0</v>
      </c>
      <c r="O38" s="46">
        <f t="shared" si="5"/>
        <v>0</v>
      </c>
      <c r="P38" s="52">
        <f t="shared" si="4"/>
        <v>0</v>
      </c>
    </row>
    <row r="39" spans="1:16" ht="19" thickBot="1" x14ac:dyDescent="0.5">
      <c r="A39" s="6"/>
      <c r="B39" s="18"/>
      <c r="C39" s="11"/>
      <c r="D39" s="13"/>
      <c r="E39" s="12"/>
      <c r="F39" s="35"/>
      <c r="G39" s="87"/>
      <c r="H39" s="87"/>
      <c r="I39" s="11"/>
      <c r="J39" s="53"/>
      <c r="K39" s="79">
        <f t="shared" si="0"/>
        <v>0</v>
      </c>
      <c r="L39" s="79">
        <f t="shared" si="1"/>
        <v>0</v>
      </c>
      <c r="M39" s="79">
        <f t="shared" si="2"/>
        <v>0</v>
      </c>
      <c r="N39" s="63">
        <f t="shared" si="3"/>
        <v>0</v>
      </c>
      <c r="O39" s="46">
        <f t="shared" si="5"/>
        <v>0</v>
      </c>
      <c r="P39" s="52">
        <f t="shared" si="4"/>
        <v>0</v>
      </c>
    </row>
    <row r="40" spans="1:16" ht="19" thickBot="1" x14ac:dyDescent="0.5">
      <c r="A40" s="6"/>
      <c r="B40" s="18"/>
      <c r="C40" s="11"/>
      <c r="D40" s="13"/>
      <c r="E40" s="12"/>
      <c r="F40" s="35"/>
      <c r="G40" s="87"/>
      <c r="H40" s="87"/>
      <c r="I40" s="11"/>
      <c r="J40" s="53"/>
      <c r="K40" s="79">
        <f t="shared" si="0"/>
        <v>0</v>
      </c>
      <c r="L40" s="79">
        <f t="shared" si="1"/>
        <v>0</v>
      </c>
      <c r="M40" s="79">
        <f t="shared" si="2"/>
        <v>0</v>
      </c>
      <c r="N40" s="63">
        <f t="shared" si="3"/>
        <v>0</v>
      </c>
      <c r="O40" s="46">
        <f t="shared" si="5"/>
        <v>0</v>
      </c>
      <c r="P40" s="52">
        <f t="shared" si="4"/>
        <v>0</v>
      </c>
    </row>
    <row r="41" spans="1:16" ht="19" thickBot="1" x14ac:dyDescent="0.5">
      <c r="A41" s="4"/>
      <c r="B41" s="15"/>
      <c r="C41" s="11"/>
      <c r="D41" s="13"/>
      <c r="E41" s="12"/>
      <c r="F41" s="35"/>
      <c r="G41" s="87"/>
      <c r="H41" s="87"/>
      <c r="I41" s="11"/>
      <c r="J41" s="53"/>
      <c r="K41" s="79">
        <f t="shared" si="0"/>
        <v>0</v>
      </c>
      <c r="L41" s="79">
        <f t="shared" si="1"/>
        <v>0</v>
      </c>
      <c r="M41" s="79">
        <f t="shared" si="2"/>
        <v>0</v>
      </c>
      <c r="N41" s="63">
        <f t="shared" si="3"/>
        <v>0</v>
      </c>
      <c r="O41" s="46">
        <f t="shared" si="5"/>
        <v>0</v>
      </c>
      <c r="P41" s="52">
        <f t="shared" si="4"/>
        <v>0</v>
      </c>
    </row>
    <row r="42" spans="1:16" ht="19" thickBot="1" x14ac:dyDescent="0.5">
      <c r="A42" s="7"/>
      <c r="B42" s="19"/>
      <c r="C42" s="11"/>
      <c r="D42" s="13"/>
      <c r="E42" s="12"/>
      <c r="F42" s="35"/>
      <c r="G42" s="87"/>
      <c r="H42" s="87"/>
      <c r="I42" s="11"/>
      <c r="J42" s="53"/>
      <c r="K42" s="79">
        <f t="shared" si="0"/>
        <v>0</v>
      </c>
      <c r="L42" s="79">
        <f t="shared" si="1"/>
        <v>0</v>
      </c>
      <c r="M42" s="79">
        <f t="shared" si="2"/>
        <v>0</v>
      </c>
      <c r="N42" s="63">
        <f t="shared" si="3"/>
        <v>0</v>
      </c>
      <c r="O42" s="46">
        <f t="shared" si="5"/>
        <v>0</v>
      </c>
      <c r="P42" s="52">
        <f t="shared" si="4"/>
        <v>0</v>
      </c>
    </row>
    <row r="43" spans="1:16" ht="19" thickBot="1" x14ac:dyDescent="0.5">
      <c r="A43" s="7"/>
      <c r="B43" s="19"/>
      <c r="C43" s="11"/>
      <c r="D43" s="13"/>
      <c r="E43" s="12"/>
      <c r="F43" s="35"/>
      <c r="G43" s="87"/>
      <c r="H43" s="87"/>
      <c r="I43" s="11"/>
      <c r="J43" s="53"/>
      <c r="K43" s="79">
        <f t="shared" si="0"/>
        <v>0</v>
      </c>
      <c r="L43" s="79">
        <f t="shared" si="1"/>
        <v>0</v>
      </c>
      <c r="M43" s="79">
        <f t="shared" si="2"/>
        <v>0</v>
      </c>
      <c r="N43" s="63">
        <f t="shared" si="3"/>
        <v>0</v>
      </c>
      <c r="O43" s="46">
        <f t="shared" si="5"/>
        <v>0</v>
      </c>
      <c r="P43" s="52">
        <f t="shared" si="4"/>
        <v>0</v>
      </c>
    </row>
    <row r="44" spans="1:16" ht="19" thickBot="1" x14ac:dyDescent="0.5">
      <c r="A44" s="7"/>
      <c r="B44" s="19"/>
      <c r="C44" s="11"/>
      <c r="D44" s="13"/>
      <c r="E44" s="12"/>
      <c r="F44" s="35"/>
      <c r="G44" s="87"/>
      <c r="H44" s="87"/>
      <c r="I44" s="11"/>
      <c r="J44" s="53"/>
      <c r="K44" s="79">
        <f t="shared" si="0"/>
        <v>0</v>
      </c>
      <c r="L44" s="79">
        <f t="shared" si="1"/>
        <v>0</v>
      </c>
      <c r="M44" s="79">
        <f t="shared" si="2"/>
        <v>0</v>
      </c>
      <c r="N44" s="63">
        <f t="shared" si="3"/>
        <v>0</v>
      </c>
      <c r="O44" s="46">
        <f t="shared" si="5"/>
        <v>0</v>
      </c>
      <c r="P44" s="52">
        <f t="shared" si="4"/>
        <v>0</v>
      </c>
    </row>
    <row r="45" spans="1:16" ht="19" thickBot="1" x14ac:dyDescent="0.5">
      <c r="A45" s="14"/>
      <c r="B45" s="20"/>
      <c r="C45" s="36"/>
      <c r="D45" s="37"/>
      <c r="E45" s="38"/>
      <c r="F45" s="84"/>
      <c r="G45" s="88"/>
      <c r="H45" s="88"/>
      <c r="I45" s="36"/>
      <c r="J45" s="53"/>
      <c r="K45" s="80">
        <f t="shared" si="0"/>
        <v>0</v>
      </c>
      <c r="L45" s="80">
        <f t="shared" si="1"/>
        <v>0</v>
      </c>
      <c r="M45" s="80">
        <f t="shared" si="2"/>
        <v>0</v>
      </c>
      <c r="N45" s="81">
        <f t="shared" si="3"/>
        <v>0</v>
      </c>
      <c r="O45" s="47">
        <f t="shared" si="5"/>
        <v>0</v>
      </c>
      <c r="P45" s="52">
        <f t="shared" si="4"/>
        <v>0</v>
      </c>
    </row>
    <row r="46" spans="1:16" ht="19" thickBot="1" x14ac:dyDescent="0.5">
      <c r="A46" s="231" t="s">
        <v>61</v>
      </c>
      <c r="B46" s="232"/>
      <c r="C46" s="64">
        <f>COUNTIF(C11:C45,"N")/$B7</f>
        <v>0.25</v>
      </c>
      <c r="D46" s="64">
        <f t="shared" ref="D46:I46" si="6">COUNTIF(D11:D45,"N")/$B7</f>
        <v>0.25</v>
      </c>
      <c r="E46" s="64">
        <f t="shared" si="6"/>
        <v>0.25</v>
      </c>
      <c r="F46" s="64">
        <f t="shared" si="6"/>
        <v>0.25</v>
      </c>
      <c r="G46" s="64">
        <f t="shared" si="6"/>
        <v>0.25</v>
      </c>
      <c r="H46" s="64">
        <f t="shared" si="6"/>
        <v>0.25</v>
      </c>
      <c r="I46" s="64">
        <f t="shared" si="6"/>
        <v>0.25</v>
      </c>
      <c r="J46" s="64">
        <f>COUNTIF(J11:J45,"N")/$B7</f>
        <v>0.25</v>
      </c>
      <c r="K46" s="77"/>
      <c r="L46" s="77"/>
      <c r="M46" s="77"/>
      <c r="N46" s="77"/>
      <c r="O46" s="77"/>
    </row>
    <row r="47" spans="1:16" ht="19" thickBot="1" x14ac:dyDescent="0.5">
      <c r="A47" s="214" t="s">
        <v>57</v>
      </c>
      <c r="B47" s="215"/>
      <c r="C47" s="65">
        <f>COUNTIF(C11:C45,"C")/$B7</f>
        <v>0.25</v>
      </c>
      <c r="D47" s="65">
        <f t="shared" ref="D47:I47" si="7">COUNTIF(D11:D45,"C")/$B7</f>
        <v>0.25</v>
      </c>
      <c r="E47" s="65">
        <f t="shared" si="7"/>
        <v>0.25</v>
      </c>
      <c r="F47" s="65">
        <f t="shared" si="7"/>
        <v>0.25</v>
      </c>
      <c r="G47" s="65">
        <f t="shared" si="7"/>
        <v>0.25</v>
      </c>
      <c r="H47" s="65">
        <f t="shared" si="7"/>
        <v>0.25</v>
      </c>
      <c r="I47" s="65">
        <f t="shared" si="7"/>
        <v>0.25</v>
      </c>
      <c r="J47" s="65">
        <f>COUNTIF(J11:J45,"C")/$B7</f>
        <v>0.25</v>
      </c>
      <c r="K47" s="77"/>
      <c r="L47" s="77"/>
      <c r="M47" s="77"/>
      <c r="N47" s="77"/>
      <c r="O47" s="77"/>
    </row>
    <row r="48" spans="1:16" ht="19" thickBot="1" x14ac:dyDescent="0.5">
      <c r="A48" s="201" t="s">
        <v>58</v>
      </c>
      <c r="B48" s="202"/>
      <c r="C48" s="64">
        <f>COUNTIF(C11:C45,"Y")/$B7</f>
        <v>0.25</v>
      </c>
      <c r="D48" s="64">
        <f t="shared" ref="D48:I48" si="8">COUNTIF(D11:D45,"Y")/$B7</f>
        <v>0.25</v>
      </c>
      <c r="E48" s="64">
        <f t="shared" si="8"/>
        <v>0.25</v>
      </c>
      <c r="F48" s="64">
        <f t="shared" si="8"/>
        <v>0.25</v>
      </c>
      <c r="G48" s="64">
        <f t="shared" si="8"/>
        <v>0.25</v>
      </c>
      <c r="H48" s="64">
        <f t="shared" si="8"/>
        <v>0.25</v>
      </c>
      <c r="I48" s="64">
        <f t="shared" si="8"/>
        <v>0.25</v>
      </c>
      <c r="J48" s="64">
        <f>COUNTIF(J11:J45,"Y")/$B7</f>
        <v>0.25</v>
      </c>
      <c r="K48" s="77"/>
      <c r="L48" s="77"/>
      <c r="M48" s="77"/>
      <c r="N48" s="77"/>
      <c r="O48" s="77"/>
    </row>
    <row r="49" spans="1:15" ht="19" thickBot="1" x14ac:dyDescent="0.5">
      <c r="A49" s="217" t="s">
        <v>60</v>
      </c>
      <c r="B49" s="218"/>
      <c r="C49" s="64">
        <f>COUNTIF(C11:C45,"B")/$B7</f>
        <v>0.25</v>
      </c>
      <c r="D49" s="64">
        <f t="shared" ref="D49:I49" si="9">COUNTIF(D11:D45,"B")/$B7</f>
        <v>0.25</v>
      </c>
      <c r="E49" s="64">
        <f t="shared" si="9"/>
        <v>0.25</v>
      </c>
      <c r="F49" s="64">
        <f t="shared" si="9"/>
        <v>0.25</v>
      </c>
      <c r="G49" s="64">
        <f t="shared" si="9"/>
        <v>0.25</v>
      </c>
      <c r="H49" s="64">
        <f t="shared" si="9"/>
        <v>0.25</v>
      </c>
      <c r="I49" s="64">
        <f t="shared" si="9"/>
        <v>0.25</v>
      </c>
      <c r="J49" s="64">
        <f>COUNTIF(J11:J45,"B")/$B7</f>
        <v>0.25</v>
      </c>
      <c r="K49" s="77"/>
      <c r="L49" s="77"/>
      <c r="M49" s="77"/>
      <c r="N49" s="77"/>
      <c r="O49" s="77"/>
    </row>
    <row r="50" spans="1:15" ht="34.15" customHeight="1" thickBot="1" x14ac:dyDescent="0.5">
      <c r="A50" s="203" t="s">
        <v>62</v>
      </c>
      <c r="B50" s="204"/>
      <c r="C50" s="40">
        <f>SUM(C47:C49)</f>
        <v>0.75</v>
      </c>
      <c r="D50" s="40">
        <f t="shared" ref="D50:J50" si="10">SUM(D47:D49)</f>
        <v>0.75</v>
      </c>
      <c r="E50" s="40">
        <f t="shared" si="10"/>
        <v>0.75</v>
      </c>
      <c r="F50" s="40">
        <f t="shared" si="10"/>
        <v>0.75</v>
      </c>
      <c r="G50" s="40">
        <f t="shared" si="10"/>
        <v>0.75</v>
      </c>
      <c r="H50" s="40">
        <f t="shared" si="10"/>
        <v>0.75</v>
      </c>
      <c r="I50" s="40">
        <f t="shared" si="10"/>
        <v>0.75</v>
      </c>
      <c r="J50" s="40">
        <f t="shared" si="10"/>
        <v>0.75</v>
      </c>
      <c r="K50" s="51"/>
      <c r="L50" s="51"/>
      <c r="M50" s="51"/>
      <c r="N50" s="51"/>
      <c r="O50" s="51"/>
    </row>
  </sheetData>
  <sheetProtection selectLockedCells="1"/>
  <mergeCells count="30">
    <mergeCell ref="A47:B47"/>
    <mergeCell ref="A48:B48"/>
    <mergeCell ref="A49:B49"/>
    <mergeCell ref="A50:B50"/>
    <mergeCell ref="L3:L10"/>
    <mergeCell ref="C3:C10"/>
    <mergeCell ref="G3:G10"/>
    <mergeCell ref="H3:H10"/>
    <mergeCell ref="I3:I10"/>
    <mergeCell ref="A46:B46"/>
    <mergeCell ref="A5:A6"/>
    <mergeCell ref="B5:B6"/>
    <mergeCell ref="A7:A9"/>
    <mergeCell ref="B7:B9"/>
    <mergeCell ref="A10:B10"/>
    <mergeCell ref="A3:B4"/>
    <mergeCell ref="M3:M10"/>
    <mergeCell ref="N3:N10"/>
    <mergeCell ref="O3:O10"/>
    <mergeCell ref="P3:P10"/>
    <mergeCell ref="K3:K10"/>
    <mergeCell ref="A1:B2"/>
    <mergeCell ref="F3:F10"/>
    <mergeCell ref="J1:J2"/>
    <mergeCell ref="J3:J10"/>
    <mergeCell ref="G1:I1"/>
    <mergeCell ref="C1:E2"/>
    <mergeCell ref="F1:F2"/>
    <mergeCell ref="D3:D10"/>
    <mergeCell ref="E3:E10"/>
  </mergeCells>
  <conditionalFormatting sqref="C11:J45">
    <cfRule type="containsText" dxfId="63" priority="3" operator="containsText" text="n">
      <formula>NOT(ISERROR(SEARCH("n",C11)))</formula>
    </cfRule>
    <cfRule type="containsText" dxfId="62" priority="4" operator="containsText" text="Y">
      <formula>NOT(ISERROR(SEARCH("Y",C11)))</formula>
    </cfRule>
  </conditionalFormatting>
  <conditionalFormatting sqref="C11:J45">
    <cfRule type="cellIs" dxfId="61" priority="1" operator="equal">
      <formula>"c"</formula>
    </cfRule>
    <cfRule type="cellIs" dxfId="60" priority="2" operator="equal">
      <formula>"b"</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1 - Writing&amp;RVersion 1: July 2015</oddHeader>
  </headerFooter>
  <rowBreaks count="1" manualBreakCount="1">
    <brk id="51" max="14"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opLeftCell="H1" zoomScale="60" zoomScaleNormal="60" zoomScaleSheetLayoutView="50" zoomScalePageLayoutView="80" workbookViewId="0">
      <selection activeCell="K18" sqref="K18"/>
    </sheetView>
  </sheetViews>
  <sheetFormatPr defaultColWidth="8.81640625" defaultRowHeight="14.5" x14ac:dyDescent="0.35"/>
  <cols>
    <col min="1" max="1" width="12.7265625" style="2" customWidth="1"/>
    <col min="2" max="2" width="18.7265625" style="2" customWidth="1"/>
    <col min="3" max="3" width="17.54296875" style="2" customWidth="1"/>
    <col min="4" max="4" width="13.81640625" style="2" customWidth="1"/>
    <col min="5" max="6" width="18.7265625" style="2" customWidth="1"/>
    <col min="7" max="7" width="11.54296875" style="2" customWidth="1"/>
    <col min="8" max="8" width="28.26953125" style="2" customWidth="1"/>
    <col min="9" max="9" width="20.7265625" style="2" customWidth="1"/>
    <col min="10" max="10" width="16.81640625" style="2" customWidth="1"/>
    <col min="11" max="11" width="18.1796875" style="2" customWidth="1"/>
    <col min="12" max="12" width="19" style="2" customWidth="1"/>
    <col min="13" max="13" width="18.1796875" style="2" customWidth="1"/>
    <col min="14" max="14" width="16.26953125" style="2" customWidth="1"/>
    <col min="15" max="15" width="18" style="2" customWidth="1"/>
    <col min="16" max="16" width="19.1796875" style="2" customWidth="1"/>
    <col min="17" max="17" width="16.26953125" style="2" customWidth="1"/>
    <col min="18" max="18" width="16.1796875" style="2" customWidth="1"/>
    <col min="19" max="19" width="8.7265625" style="2" customWidth="1"/>
    <col min="20" max="20" width="15.81640625" style="2" customWidth="1"/>
    <col min="21" max="21" width="7.453125" style="1" customWidth="1"/>
    <col min="22" max="25" width="7.453125" style="2" customWidth="1"/>
    <col min="26" max="16384" width="8.81640625" style="2"/>
  </cols>
  <sheetData>
    <row r="1" spans="1:26" ht="15" customHeight="1" thickBot="1" x14ac:dyDescent="0.4">
      <c r="A1" s="172" t="s">
        <v>29</v>
      </c>
      <c r="B1" s="174"/>
      <c r="C1" s="172" t="s">
        <v>67</v>
      </c>
      <c r="D1" s="173"/>
      <c r="E1" s="173"/>
      <c r="F1" s="173"/>
      <c r="G1" s="174"/>
      <c r="H1" s="192" t="s">
        <v>19</v>
      </c>
      <c r="I1" s="259"/>
      <c r="J1" s="259"/>
      <c r="K1" s="259"/>
      <c r="L1" s="242" t="s">
        <v>8</v>
      </c>
      <c r="M1" s="307"/>
      <c r="N1" s="242"/>
      <c r="O1" s="243"/>
      <c r="P1" s="239" t="s">
        <v>20</v>
      </c>
      <c r="Q1" s="308" t="s">
        <v>21</v>
      </c>
      <c r="R1" s="192" t="s">
        <v>17</v>
      </c>
      <c r="S1" s="259"/>
      <c r="T1" s="193"/>
    </row>
    <row r="2" spans="1:26" ht="45.75" customHeight="1" thickBot="1" x14ac:dyDescent="0.4">
      <c r="A2" s="237"/>
      <c r="B2" s="238"/>
      <c r="C2" s="237"/>
      <c r="D2" s="261"/>
      <c r="E2" s="261"/>
      <c r="F2" s="261"/>
      <c r="G2" s="238"/>
      <c r="H2" s="194"/>
      <c r="I2" s="260"/>
      <c r="J2" s="260"/>
      <c r="K2" s="260"/>
      <c r="L2" s="103" t="s">
        <v>5</v>
      </c>
      <c r="M2" s="103" t="s">
        <v>7</v>
      </c>
      <c r="N2" s="26" t="s">
        <v>6</v>
      </c>
      <c r="O2" s="26" t="s">
        <v>9</v>
      </c>
      <c r="P2" s="240"/>
      <c r="Q2" s="309"/>
      <c r="R2" s="194"/>
      <c r="S2" s="260"/>
      <c r="T2" s="195"/>
    </row>
    <row r="3" spans="1:26" ht="18" customHeight="1" x14ac:dyDescent="0.35">
      <c r="A3" s="252" t="s">
        <v>13</v>
      </c>
      <c r="B3" s="253"/>
      <c r="C3" s="262" t="s">
        <v>135</v>
      </c>
      <c r="D3" s="321" t="s">
        <v>136</v>
      </c>
      <c r="E3" s="321" t="s">
        <v>137</v>
      </c>
      <c r="F3" s="267" t="s">
        <v>138</v>
      </c>
      <c r="G3" s="324" t="s">
        <v>139</v>
      </c>
      <c r="H3" s="262" t="s">
        <v>140</v>
      </c>
      <c r="I3" s="284" t="s">
        <v>141</v>
      </c>
      <c r="J3" s="284" t="s">
        <v>142</v>
      </c>
      <c r="K3" s="284" t="s">
        <v>143</v>
      </c>
      <c r="L3" s="310" t="s">
        <v>144</v>
      </c>
      <c r="M3" s="297" t="s">
        <v>145</v>
      </c>
      <c r="N3" s="313" t="s">
        <v>146</v>
      </c>
      <c r="O3" s="316" t="s">
        <v>147</v>
      </c>
      <c r="P3" s="313" t="s">
        <v>148</v>
      </c>
      <c r="Q3" s="247" t="s">
        <v>149</v>
      </c>
      <c r="R3" s="297" t="s">
        <v>14</v>
      </c>
      <c r="S3" s="281" t="s">
        <v>15</v>
      </c>
      <c r="T3" s="284" t="s">
        <v>16</v>
      </c>
      <c r="U3" s="293" t="s">
        <v>63</v>
      </c>
      <c r="V3" s="207" t="s">
        <v>55</v>
      </c>
      <c r="W3" s="233" t="s">
        <v>56</v>
      </c>
      <c r="X3" s="205" t="s">
        <v>59</v>
      </c>
      <c r="Y3" s="235" t="s">
        <v>65</v>
      </c>
      <c r="Z3" s="228" t="s">
        <v>66</v>
      </c>
    </row>
    <row r="4" spans="1:26" ht="15.75" customHeight="1" x14ac:dyDescent="0.35">
      <c r="A4" s="254"/>
      <c r="B4" s="255"/>
      <c r="C4" s="263"/>
      <c r="D4" s="322"/>
      <c r="E4" s="322"/>
      <c r="F4" s="268"/>
      <c r="G4" s="325"/>
      <c r="H4" s="263"/>
      <c r="I4" s="285"/>
      <c r="J4" s="285"/>
      <c r="K4" s="285"/>
      <c r="L4" s="311"/>
      <c r="M4" s="298"/>
      <c r="N4" s="314"/>
      <c r="O4" s="317"/>
      <c r="P4" s="314"/>
      <c r="Q4" s="248"/>
      <c r="R4" s="298"/>
      <c r="S4" s="305"/>
      <c r="T4" s="285"/>
      <c r="U4" s="294"/>
      <c r="V4" s="208"/>
      <c r="W4" s="234"/>
      <c r="X4" s="206"/>
      <c r="Y4" s="236"/>
      <c r="Z4" s="229"/>
    </row>
    <row r="5" spans="1:26" ht="15" customHeight="1" x14ac:dyDescent="0.35">
      <c r="A5" s="223" t="s">
        <v>11</v>
      </c>
      <c r="B5" s="216"/>
      <c r="C5" s="263"/>
      <c r="D5" s="322"/>
      <c r="E5" s="322"/>
      <c r="F5" s="268"/>
      <c r="G5" s="325"/>
      <c r="H5" s="263"/>
      <c r="I5" s="285"/>
      <c r="J5" s="285"/>
      <c r="K5" s="285"/>
      <c r="L5" s="311"/>
      <c r="M5" s="298"/>
      <c r="N5" s="314"/>
      <c r="O5" s="317"/>
      <c r="P5" s="314"/>
      <c r="Q5" s="248"/>
      <c r="R5" s="298"/>
      <c r="S5" s="305"/>
      <c r="T5" s="285"/>
      <c r="U5" s="294"/>
      <c r="V5" s="208"/>
      <c r="W5" s="234"/>
      <c r="X5" s="206"/>
      <c r="Y5" s="236"/>
      <c r="Z5" s="229"/>
    </row>
    <row r="6" spans="1:26" ht="18" customHeight="1" x14ac:dyDescent="0.35">
      <c r="A6" s="223"/>
      <c r="B6" s="216"/>
      <c r="C6" s="263"/>
      <c r="D6" s="322"/>
      <c r="E6" s="322"/>
      <c r="F6" s="268"/>
      <c r="G6" s="325"/>
      <c r="H6" s="263"/>
      <c r="I6" s="285"/>
      <c r="J6" s="285"/>
      <c r="K6" s="285"/>
      <c r="L6" s="311"/>
      <c r="M6" s="298"/>
      <c r="N6" s="314"/>
      <c r="O6" s="317"/>
      <c r="P6" s="314"/>
      <c r="Q6" s="248"/>
      <c r="R6" s="298"/>
      <c r="S6" s="305"/>
      <c r="T6" s="285"/>
      <c r="U6" s="294"/>
      <c r="V6" s="208"/>
      <c r="W6" s="234"/>
      <c r="X6" s="206"/>
      <c r="Y6" s="236"/>
      <c r="Z6" s="229"/>
    </row>
    <row r="7" spans="1:26" ht="18" customHeight="1" x14ac:dyDescent="0.35">
      <c r="A7" s="221" t="s">
        <v>12</v>
      </c>
      <c r="B7" s="222">
        <v>4</v>
      </c>
      <c r="C7" s="263"/>
      <c r="D7" s="322"/>
      <c r="E7" s="322"/>
      <c r="F7" s="268"/>
      <c r="G7" s="325"/>
      <c r="H7" s="263"/>
      <c r="I7" s="285"/>
      <c r="J7" s="285"/>
      <c r="K7" s="285"/>
      <c r="L7" s="311"/>
      <c r="M7" s="298"/>
      <c r="N7" s="314"/>
      <c r="O7" s="317"/>
      <c r="P7" s="314"/>
      <c r="Q7" s="248"/>
      <c r="R7" s="298"/>
      <c r="S7" s="305"/>
      <c r="T7" s="285"/>
      <c r="U7" s="294"/>
      <c r="V7" s="208"/>
      <c r="W7" s="234"/>
      <c r="X7" s="206"/>
      <c r="Y7" s="236"/>
      <c r="Z7" s="229"/>
    </row>
    <row r="8" spans="1:26" ht="18" customHeight="1" x14ac:dyDescent="0.35">
      <c r="A8" s="221"/>
      <c r="B8" s="222"/>
      <c r="C8" s="263"/>
      <c r="D8" s="322"/>
      <c r="E8" s="322"/>
      <c r="F8" s="268"/>
      <c r="G8" s="325"/>
      <c r="H8" s="263"/>
      <c r="I8" s="285"/>
      <c r="J8" s="285"/>
      <c r="K8" s="285"/>
      <c r="L8" s="311"/>
      <c r="M8" s="298"/>
      <c r="N8" s="314"/>
      <c r="O8" s="317"/>
      <c r="P8" s="314"/>
      <c r="Q8" s="248"/>
      <c r="R8" s="298"/>
      <c r="S8" s="305"/>
      <c r="T8" s="285"/>
      <c r="U8" s="294"/>
      <c r="V8" s="208"/>
      <c r="W8" s="234"/>
      <c r="X8" s="206"/>
      <c r="Y8" s="236"/>
      <c r="Z8" s="229"/>
    </row>
    <row r="9" spans="1:26" ht="18" customHeight="1" x14ac:dyDescent="0.35">
      <c r="A9" s="221"/>
      <c r="B9" s="222"/>
      <c r="C9" s="263"/>
      <c r="D9" s="322"/>
      <c r="E9" s="322"/>
      <c r="F9" s="268"/>
      <c r="G9" s="325"/>
      <c r="H9" s="263"/>
      <c r="I9" s="285"/>
      <c r="J9" s="285"/>
      <c r="K9" s="285"/>
      <c r="L9" s="311"/>
      <c r="M9" s="298"/>
      <c r="N9" s="314"/>
      <c r="O9" s="317"/>
      <c r="P9" s="314"/>
      <c r="Q9" s="248"/>
      <c r="R9" s="298"/>
      <c r="S9" s="305"/>
      <c r="T9" s="285"/>
      <c r="U9" s="294"/>
      <c r="V9" s="208"/>
      <c r="W9" s="234"/>
      <c r="X9" s="206"/>
      <c r="Y9" s="236"/>
      <c r="Z9" s="229"/>
    </row>
    <row r="10" spans="1:26" ht="39.75" customHeight="1" thickBot="1" x14ac:dyDescent="0.4">
      <c r="A10" s="250" t="s">
        <v>0</v>
      </c>
      <c r="B10" s="251"/>
      <c r="C10" s="264"/>
      <c r="D10" s="323"/>
      <c r="E10" s="323"/>
      <c r="F10" s="269"/>
      <c r="G10" s="326"/>
      <c r="H10" s="263"/>
      <c r="I10" s="319"/>
      <c r="J10" s="319"/>
      <c r="K10" s="319"/>
      <c r="L10" s="312"/>
      <c r="M10" s="320"/>
      <c r="N10" s="315"/>
      <c r="O10" s="318"/>
      <c r="P10" s="315"/>
      <c r="Q10" s="249"/>
      <c r="R10" s="299"/>
      <c r="S10" s="306"/>
      <c r="T10" s="286"/>
      <c r="U10" s="294"/>
      <c r="V10" s="208"/>
      <c r="W10" s="234"/>
      <c r="X10" s="206"/>
      <c r="Y10" s="236"/>
      <c r="Z10" s="230"/>
    </row>
    <row r="11" spans="1:26" ht="19" thickBot="1" x14ac:dyDescent="0.5">
      <c r="A11" s="3"/>
      <c r="B11" s="15"/>
      <c r="C11" s="9" t="s">
        <v>76</v>
      </c>
      <c r="D11" s="9" t="s">
        <v>76</v>
      </c>
      <c r="E11" s="9" t="s">
        <v>76</v>
      </c>
      <c r="F11" s="9" t="s">
        <v>76</v>
      </c>
      <c r="G11" s="9" t="s">
        <v>76</v>
      </c>
      <c r="H11" s="9" t="s">
        <v>76</v>
      </c>
      <c r="I11" s="9" t="s">
        <v>76</v>
      </c>
      <c r="J11" s="9" t="s">
        <v>76</v>
      </c>
      <c r="K11" s="9" t="s">
        <v>76</v>
      </c>
      <c r="L11" s="9" t="s">
        <v>76</v>
      </c>
      <c r="M11" s="9" t="s">
        <v>76</v>
      </c>
      <c r="N11" s="9" t="s">
        <v>76</v>
      </c>
      <c r="O11" s="9" t="s">
        <v>76</v>
      </c>
      <c r="P11" s="9" t="s">
        <v>76</v>
      </c>
      <c r="Q11" s="9" t="s">
        <v>76</v>
      </c>
      <c r="R11" s="9" t="s">
        <v>76</v>
      </c>
      <c r="S11" s="9" t="s">
        <v>76</v>
      </c>
      <c r="T11" s="9" t="s">
        <v>76</v>
      </c>
      <c r="U11" s="58">
        <f>COUNTIF(C11:T11,"N")</f>
        <v>0</v>
      </c>
      <c r="V11" s="59">
        <f>COUNTIF(C11:T11,"C")</f>
        <v>0</v>
      </c>
      <c r="W11" s="58">
        <f>COUNTIF(C11:T11,"Y")</f>
        <v>18</v>
      </c>
      <c r="X11" s="66">
        <f>COUNTIF(C11:T11,"B")</f>
        <v>0</v>
      </c>
      <c r="Y11" s="41">
        <f>SUM(V11:X11)</f>
        <v>18</v>
      </c>
      <c r="Z11" s="76">
        <f>Y11/18</f>
        <v>1</v>
      </c>
    </row>
    <row r="12" spans="1:26" ht="19" thickBot="1" x14ac:dyDescent="0.5">
      <c r="A12" s="4"/>
      <c r="B12" s="16"/>
      <c r="C12" s="11" t="s">
        <v>77</v>
      </c>
      <c r="D12" s="11" t="s">
        <v>77</v>
      </c>
      <c r="E12" s="11" t="s">
        <v>77</v>
      </c>
      <c r="F12" s="11" t="s">
        <v>77</v>
      </c>
      <c r="G12" s="11" t="s">
        <v>77</v>
      </c>
      <c r="H12" s="11" t="s">
        <v>77</v>
      </c>
      <c r="I12" s="11" t="s">
        <v>77</v>
      </c>
      <c r="J12" s="11" t="s">
        <v>77</v>
      </c>
      <c r="K12" s="11" t="s">
        <v>77</v>
      </c>
      <c r="L12" s="11" t="s">
        <v>77</v>
      </c>
      <c r="M12" s="11" t="s">
        <v>77</v>
      </c>
      <c r="N12" s="11" t="s">
        <v>77</v>
      </c>
      <c r="O12" s="11" t="s">
        <v>77</v>
      </c>
      <c r="P12" s="11" t="s">
        <v>77</v>
      </c>
      <c r="Q12" s="11" t="s">
        <v>77</v>
      </c>
      <c r="R12" s="11" t="s">
        <v>77</v>
      </c>
      <c r="S12" s="11" t="s">
        <v>77</v>
      </c>
      <c r="T12" s="11" t="s">
        <v>77</v>
      </c>
      <c r="U12" s="58">
        <f t="shared" ref="U12:U45" si="0">COUNTIF(C12:T12,"N")</f>
        <v>18</v>
      </c>
      <c r="V12" s="59">
        <f t="shared" ref="V12:V45" si="1">COUNTIF(C12:T12,"C")</f>
        <v>0</v>
      </c>
      <c r="W12" s="58">
        <f t="shared" ref="W12:W45" si="2">COUNTIF(C12:T12,"Y")</f>
        <v>0</v>
      </c>
      <c r="X12" s="66">
        <f t="shared" ref="X12:X45" si="3">COUNTIF(C12:T12,"B")</f>
        <v>0</v>
      </c>
      <c r="Y12" s="43">
        <f t="shared" ref="Y12:Y45" si="4">SUM(V12:X12)</f>
        <v>0</v>
      </c>
      <c r="Z12" s="76">
        <f>Y12/18</f>
        <v>0</v>
      </c>
    </row>
    <row r="13" spans="1:26" ht="19" thickBot="1" x14ac:dyDescent="0.5">
      <c r="A13" s="4"/>
      <c r="B13" s="16"/>
      <c r="C13" s="11" t="s">
        <v>78</v>
      </c>
      <c r="D13" s="11" t="s">
        <v>78</v>
      </c>
      <c r="E13" s="11" t="s">
        <v>78</v>
      </c>
      <c r="F13" s="11" t="s">
        <v>78</v>
      </c>
      <c r="G13" s="11" t="s">
        <v>78</v>
      </c>
      <c r="H13" s="11" t="s">
        <v>78</v>
      </c>
      <c r="I13" s="11" t="s">
        <v>78</v>
      </c>
      <c r="J13" s="11" t="s">
        <v>78</v>
      </c>
      <c r="K13" s="11" t="s">
        <v>78</v>
      </c>
      <c r="L13" s="11" t="s">
        <v>78</v>
      </c>
      <c r="M13" s="11" t="s">
        <v>78</v>
      </c>
      <c r="N13" s="11" t="s">
        <v>78</v>
      </c>
      <c r="O13" s="11" t="s">
        <v>78</v>
      </c>
      <c r="P13" s="11" t="s">
        <v>78</v>
      </c>
      <c r="Q13" s="11" t="s">
        <v>78</v>
      </c>
      <c r="R13" s="11" t="s">
        <v>78</v>
      </c>
      <c r="S13" s="11" t="s">
        <v>78</v>
      </c>
      <c r="T13" s="11" t="s">
        <v>78</v>
      </c>
      <c r="U13" s="58">
        <f t="shared" si="0"/>
        <v>0</v>
      </c>
      <c r="V13" s="59">
        <f t="shared" si="1"/>
        <v>18</v>
      </c>
      <c r="W13" s="58">
        <f t="shared" si="2"/>
        <v>0</v>
      </c>
      <c r="X13" s="66">
        <f t="shared" si="3"/>
        <v>0</v>
      </c>
      <c r="Y13" s="43">
        <f t="shared" si="4"/>
        <v>18</v>
      </c>
      <c r="Z13" s="76">
        <f t="shared" ref="Z13:Z45" si="5">Y13/18</f>
        <v>1</v>
      </c>
    </row>
    <row r="14" spans="1:26" ht="19" thickBot="1" x14ac:dyDescent="0.5">
      <c r="A14" s="4"/>
      <c r="B14" s="16"/>
      <c r="C14" s="11" t="s">
        <v>80</v>
      </c>
      <c r="D14" s="11" t="s">
        <v>80</v>
      </c>
      <c r="E14" s="11" t="s">
        <v>80</v>
      </c>
      <c r="F14" s="11" t="s">
        <v>80</v>
      </c>
      <c r="G14" s="11" t="s">
        <v>80</v>
      </c>
      <c r="H14" s="11" t="s">
        <v>80</v>
      </c>
      <c r="I14" s="11" t="s">
        <v>80</v>
      </c>
      <c r="J14" s="11" t="s">
        <v>80</v>
      </c>
      <c r="K14" s="11" t="s">
        <v>80</v>
      </c>
      <c r="L14" s="11" t="s">
        <v>80</v>
      </c>
      <c r="M14" s="11" t="s">
        <v>80</v>
      </c>
      <c r="N14" s="11" t="s">
        <v>80</v>
      </c>
      <c r="O14" s="11" t="s">
        <v>80</v>
      </c>
      <c r="P14" s="11" t="s">
        <v>80</v>
      </c>
      <c r="Q14" s="11" t="s">
        <v>80</v>
      </c>
      <c r="R14" s="11" t="s">
        <v>80</v>
      </c>
      <c r="S14" s="11" t="s">
        <v>80</v>
      </c>
      <c r="T14" s="11" t="s">
        <v>80</v>
      </c>
      <c r="U14" s="58">
        <f t="shared" si="0"/>
        <v>0</v>
      </c>
      <c r="V14" s="59">
        <f t="shared" si="1"/>
        <v>0</v>
      </c>
      <c r="W14" s="58">
        <f t="shared" si="2"/>
        <v>0</v>
      </c>
      <c r="X14" s="66">
        <f t="shared" si="3"/>
        <v>18</v>
      </c>
      <c r="Y14" s="43">
        <f t="shared" si="4"/>
        <v>18</v>
      </c>
      <c r="Z14" s="76">
        <f t="shared" si="5"/>
        <v>1</v>
      </c>
    </row>
    <row r="15" spans="1:26" ht="19" thickBot="1" x14ac:dyDescent="0.5">
      <c r="A15" s="4"/>
      <c r="B15" s="16"/>
      <c r="C15" s="125"/>
      <c r="D15" s="125"/>
      <c r="E15" s="125"/>
      <c r="F15" s="125"/>
      <c r="G15" s="125"/>
      <c r="H15" s="11"/>
      <c r="I15" s="12"/>
      <c r="J15" s="86"/>
      <c r="K15" s="86"/>
      <c r="L15" s="11"/>
      <c r="M15" s="11"/>
      <c r="N15" s="35"/>
      <c r="O15" s="35"/>
      <c r="P15" s="35"/>
      <c r="Q15" s="35"/>
      <c r="R15" s="53"/>
      <c r="S15" s="13"/>
      <c r="T15" s="34"/>
      <c r="U15" s="58">
        <f t="shared" si="0"/>
        <v>0</v>
      </c>
      <c r="V15" s="59">
        <f t="shared" si="1"/>
        <v>0</v>
      </c>
      <c r="W15" s="58">
        <f t="shared" si="2"/>
        <v>0</v>
      </c>
      <c r="X15" s="66">
        <f t="shared" si="3"/>
        <v>0</v>
      </c>
      <c r="Y15" s="43">
        <f t="shared" si="4"/>
        <v>0</v>
      </c>
      <c r="Z15" s="76">
        <f t="shared" si="5"/>
        <v>0</v>
      </c>
    </row>
    <row r="16" spans="1:26" ht="19" thickBot="1" x14ac:dyDescent="0.5">
      <c r="A16" s="4"/>
      <c r="B16" s="16"/>
      <c r="C16" s="125"/>
      <c r="D16" s="125"/>
      <c r="E16" s="125"/>
      <c r="F16" s="125"/>
      <c r="G16" s="125"/>
      <c r="H16" s="11"/>
      <c r="I16" s="12"/>
      <c r="J16" s="86"/>
      <c r="K16" s="86"/>
      <c r="L16" s="11"/>
      <c r="M16" s="11"/>
      <c r="N16" s="35"/>
      <c r="O16" s="35"/>
      <c r="P16" s="35"/>
      <c r="Q16" s="35"/>
      <c r="R16" s="53"/>
      <c r="S16" s="13"/>
      <c r="T16" s="34"/>
      <c r="U16" s="58">
        <f t="shared" si="0"/>
        <v>0</v>
      </c>
      <c r="V16" s="59">
        <f t="shared" si="1"/>
        <v>0</v>
      </c>
      <c r="W16" s="58">
        <f t="shared" si="2"/>
        <v>0</v>
      </c>
      <c r="X16" s="66">
        <f t="shared" si="3"/>
        <v>0</v>
      </c>
      <c r="Y16" s="43">
        <f t="shared" si="4"/>
        <v>0</v>
      </c>
      <c r="Z16" s="76">
        <f t="shared" si="5"/>
        <v>0</v>
      </c>
    </row>
    <row r="17" spans="1:26" ht="19" thickBot="1" x14ac:dyDescent="0.5">
      <c r="A17" s="4"/>
      <c r="B17" s="16"/>
      <c r="C17" s="125"/>
      <c r="D17" s="125"/>
      <c r="E17" s="125"/>
      <c r="F17" s="125"/>
      <c r="G17" s="125"/>
      <c r="H17" s="11"/>
      <c r="I17" s="12"/>
      <c r="J17" s="86"/>
      <c r="K17" s="86"/>
      <c r="L17" s="11"/>
      <c r="M17" s="11"/>
      <c r="N17" s="35"/>
      <c r="O17" s="35"/>
      <c r="P17" s="35"/>
      <c r="Q17" s="35"/>
      <c r="R17" s="53"/>
      <c r="S17" s="13"/>
      <c r="T17" s="34"/>
      <c r="U17" s="58">
        <f t="shared" si="0"/>
        <v>0</v>
      </c>
      <c r="V17" s="59">
        <f t="shared" si="1"/>
        <v>0</v>
      </c>
      <c r="W17" s="58">
        <f t="shared" si="2"/>
        <v>0</v>
      </c>
      <c r="X17" s="66">
        <f t="shared" si="3"/>
        <v>0</v>
      </c>
      <c r="Y17" s="43">
        <f t="shared" si="4"/>
        <v>0</v>
      </c>
      <c r="Z17" s="76">
        <f t="shared" si="5"/>
        <v>0</v>
      </c>
    </row>
    <row r="18" spans="1:26" ht="19" thickBot="1" x14ac:dyDescent="0.5">
      <c r="A18" s="4"/>
      <c r="B18" s="16"/>
      <c r="C18" s="125"/>
      <c r="D18" s="125"/>
      <c r="E18" s="125"/>
      <c r="F18" s="125"/>
      <c r="G18" s="125"/>
      <c r="H18" s="11"/>
      <c r="I18" s="12"/>
      <c r="J18" s="86"/>
      <c r="K18" s="86"/>
      <c r="L18" s="11"/>
      <c r="M18" s="11"/>
      <c r="N18" s="35"/>
      <c r="O18" s="35"/>
      <c r="P18" s="35"/>
      <c r="Q18" s="35"/>
      <c r="R18" s="53"/>
      <c r="S18" s="13"/>
      <c r="T18" s="34"/>
      <c r="U18" s="58">
        <f t="shared" si="0"/>
        <v>0</v>
      </c>
      <c r="V18" s="59">
        <f t="shared" si="1"/>
        <v>0</v>
      </c>
      <c r="W18" s="58">
        <f t="shared" si="2"/>
        <v>0</v>
      </c>
      <c r="X18" s="66">
        <f t="shared" si="3"/>
        <v>0</v>
      </c>
      <c r="Y18" s="43">
        <f t="shared" si="4"/>
        <v>0</v>
      </c>
      <c r="Z18" s="76">
        <f t="shared" si="5"/>
        <v>0</v>
      </c>
    </row>
    <row r="19" spans="1:26" ht="19" thickBot="1" x14ac:dyDescent="0.5">
      <c r="A19" s="4"/>
      <c r="B19" s="16"/>
      <c r="C19" s="125"/>
      <c r="D19" s="125"/>
      <c r="E19" s="125"/>
      <c r="F19" s="125"/>
      <c r="G19" s="125"/>
      <c r="H19" s="11"/>
      <c r="I19" s="12"/>
      <c r="J19" s="86"/>
      <c r="K19" s="86"/>
      <c r="L19" s="11"/>
      <c r="M19" s="11"/>
      <c r="N19" s="35"/>
      <c r="O19" s="35"/>
      <c r="P19" s="35"/>
      <c r="Q19" s="35"/>
      <c r="R19" s="53"/>
      <c r="S19" s="13"/>
      <c r="T19" s="34"/>
      <c r="U19" s="58">
        <f t="shared" si="0"/>
        <v>0</v>
      </c>
      <c r="V19" s="59">
        <f t="shared" si="1"/>
        <v>0</v>
      </c>
      <c r="W19" s="58">
        <f t="shared" si="2"/>
        <v>0</v>
      </c>
      <c r="X19" s="66">
        <f t="shared" si="3"/>
        <v>0</v>
      </c>
      <c r="Y19" s="43">
        <f t="shared" si="4"/>
        <v>0</v>
      </c>
      <c r="Z19" s="76">
        <f t="shared" si="5"/>
        <v>0</v>
      </c>
    </row>
    <row r="20" spans="1:26" ht="19" thickBot="1" x14ac:dyDescent="0.5">
      <c r="A20" s="4"/>
      <c r="B20" s="16"/>
      <c r="C20" s="125"/>
      <c r="D20" s="125"/>
      <c r="E20" s="125"/>
      <c r="F20" s="125"/>
      <c r="G20" s="125"/>
      <c r="H20" s="11"/>
      <c r="I20" s="12"/>
      <c r="J20" s="86"/>
      <c r="K20" s="86"/>
      <c r="L20" s="11"/>
      <c r="M20" s="11"/>
      <c r="N20" s="35"/>
      <c r="O20" s="35"/>
      <c r="P20" s="35"/>
      <c r="Q20" s="35"/>
      <c r="R20" s="53"/>
      <c r="S20" s="13"/>
      <c r="T20" s="34"/>
      <c r="U20" s="58">
        <f t="shared" si="0"/>
        <v>0</v>
      </c>
      <c r="V20" s="59">
        <f t="shared" si="1"/>
        <v>0</v>
      </c>
      <c r="W20" s="58">
        <f t="shared" si="2"/>
        <v>0</v>
      </c>
      <c r="X20" s="66">
        <f t="shared" si="3"/>
        <v>0</v>
      </c>
      <c r="Y20" s="43">
        <f t="shared" si="4"/>
        <v>0</v>
      </c>
      <c r="Z20" s="76">
        <f t="shared" si="5"/>
        <v>0</v>
      </c>
    </row>
    <row r="21" spans="1:26" ht="19" thickBot="1" x14ac:dyDescent="0.5">
      <c r="A21" s="4"/>
      <c r="B21" s="16"/>
      <c r="C21" s="125"/>
      <c r="D21" s="125"/>
      <c r="E21" s="125"/>
      <c r="F21" s="125"/>
      <c r="G21" s="125"/>
      <c r="H21" s="11"/>
      <c r="I21" s="12"/>
      <c r="J21" s="86"/>
      <c r="K21" s="86"/>
      <c r="L21" s="11"/>
      <c r="M21" s="11"/>
      <c r="N21" s="35"/>
      <c r="O21" s="35"/>
      <c r="P21" s="35"/>
      <c r="Q21" s="35"/>
      <c r="R21" s="53"/>
      <c r="S21" s="13"/>
      <c r="T21" s="34"/>
      <c r="U21" s="58">
        <f t="shared" si="0"/>
        <v>0</v>
      </c>
      <c r="V21" s="59">
        <f t="shared" si="1"/>
        <v>0</v>
      </c>
      <c r="W21" s="58">
        <f t="shared" si="2"/>
        <v>0</v>
      </c>
      <c r="X21" s="66">
        <f t="shared" si="3"/>
        <v>0</v>
      </c>
      <c r="Y21" s="43">
        <f t="shared" si="4"/>
        <v>0</v>
      </c>
      <c r="Z21" s="76">
        <f t="shared" si="5"/>
        <v>0</v>
      </c>
    </row>
    <row r="22" spans="1:26" ht="19" thickBot="1" x14ac:dyDescent="0.5">
      <c r="A22" s="4"/>
      <c r="B22" s="16"/>
      <c r="C22" s="125"/>
      <c r="D22" s="125"/>
      <c r="E22" s="125"/>
      <c r="F22" s="125"/>
      <c r="G22" s="125"/>
      <c r="H22" s="11"/>
      <c r="I22" s="12"/>
      <c r="J22" s="86"/>
      <c r="K22" s="86"/>
      <c r="L22" s="11"/>
      <c r="M22" s="11"/>
      <c r="N22" s="35"/>
      <c r="O22" s="35"/>
      <c r="P22" s="35"/>
      <c r="Q22" s="35"/>
      <c r="R22" s="53"/>
      <c r="S22" s="13"/>
      <c r="T22" s="34"/>
      <c r="U22" s="58">
        <f t="shared" si="0"/>
        <v>0</v>
      </c>
      <c r="V22" s="59">
        <f t="shared" si="1"/>
        <v>0</v>
      </c>
      <c r="W22" s="58">
        <f t="shared" si="2"/>
        <v>0</v>
      </c>
      <c r="X22" s="66">
        <f t="shared" si="3"/>
        <v>0</v>
      </c>
      <c r="Y22" s="43">
        <f t="shared" si="4"/>
        <v>0</v>
      </c>
      <c r="Z22" s="76">
        <f t="shared" si="5"/>
        <v>0</v>
      </c>
    </row>
    <row r="23" spans="1:26" ht="19" thickBot="1" x14ac:dyDescent="0.5">
      <c r="A23" s="4"/>
      <c r="B23" s="16"/>
      <c r="C23" s="125"/>
      <c r="D23" s="125"/>
      <c r="E23" s="125"/>
      <c r="F23" s="125"/>
      <c r="G23" s="125"/>
      <c r="H23" s="11"/>
      <c r="I23" s="12"/>
      <c r="J23" s="86"/>
      <c r="K23" s="86"/>
      <c r="L23" s="11"/>
      <c r="M23" s="11"/>
      <c r="N23" s="35"/>
      <c r="O23" s="35"/>
      <c r="P23" s="35"/>
      <c r="Q23" s="35"/>
      <c r="R23" s="53"/>
      <c r="S23" s="13"/>
      <c r="T23" s="34"/>
      <c r="U23" s="58">
        <f t="shared" si="0"/>
        <v>0</v>
      </c>
      <c r="V23" s="59">
        <f t="shared" si="1"/>
        <v>0</v>
      </c>
      <c r="W23" s="58">
        <f t="shared" si="2"/>
        <v>0</v>
      </c>
      <c r="X23" s="66">
        <f t="shared" si="3"/>
        <v>0</v>
      </c>
      <c r="Y23" s="43">
        <f t="shared" si="4"/>
        <v>0</v>
      </c>
      <c r="Z23" s="76">
        <f t="shared" si="5"/>
        <v>0</v>
      </c>
    </row>
    <row r="24" spans="1:26" ht="19" thickBot="1" x14ac:dyDescent="0.5">
      <c r="A24" s="5"/>
      <c r="B24" s="16"/>
      <c r="C24" s="125"/>
      <c r="D24" s="125"/>
      <c r="E24" s="125"/>
      <c r="F24" s="125"/>
      <c r="G24" s="125"/>
      <c r="H24" s="11"/>
      <c r="I24" s="12"/>
      <c r="J24" s="86"/>
      <c r="K24" s="86"/>
      <c r="L24" s="11"/>
      <c r="M24" s="11"/>
      <c r="N24" s="35"/>
      <c r="O24" s="35"/>
      <c r="P24" s="35"/>
      <c r="Q24" s="35"/>
      <c r="R24" s="53"/>
      <c r="S24" s="13"/>
      <c r="T24" s="34"/>
      <c r="U24" s="58">
        <f t="shared" si="0"/>
        <v>0</v>
      </c>
      <c r="V24" s="59">
        <f t="shared" si="1"/>
        <v>0</v>
      </c>
      <c r="W24" s="58">
        <f t="shared" si="2"/>
        <v>0</v>
      </c>
      <c r="X24" s="66">
        <f t="shared" si="3"/>
        <v>0</v>
      </c>
      <c r="Y24" s="43">
        <f t="shared" si="4"/>
        <v>0</v>
      </c>
      <c r="Z24" s="76">
        <f t="shared" si="5"/>
        <v>0</v>
      </c>
    </row>
    <row r="25" spans="1:26" ht="19" thickBot="1" x14ac:dyDescent="0.5">
      <c r="A25" s="5"/>
      <c r="B25" s="16"/>
      <c r="C25" s="125"/>
      <c r="D25" s="125"/>
      <c r="E25" s="125"/>
      <c r="F25" s="125"/>
      <c r="G25" s="125"/>
      <c r="H25" s="11"/>
      <c r="I25" s="12"/>
      <c r="J25" s="86"/>
      <c r="K25" s="86"/>
      <c r="L25" s="11"/>
      <c r="M25" s="11"/>
      <c r="N25" s="35"/>
      <c r="O25" s="35"/>
      <c r="P25" s="35"/>
      <c r="Q25" s="35"/>
      <c r="R25" s="53"/>
      <c r="S25" s="13"/>
      <c r="T25" s="34"/>
      <c r="U25" s="58">
        <f t="shared" si="0"/>
        <v>0</v>
      </c>
      <c r="V25" s="59">
        <f t="shared" si="1"/>
        <v>0</v>
      </c>
      <c r="W25" s="58">
        <f t="shared" si="2"/>
        <v>0</v>
      </c>
      <c r="X25" s="66">
        <f t="shared" si="3"/>
        <v>0</v>
      </c>
      <c r="Y25" s="43">
        <f t="shared" si="4"/>
        <v>0</v>
      </c>
      <c r="Z25" s="76">
        <f t="shared" si="5"/>
        <v>0</v>
      </c>
    </row>
    <row r="26" spans="1:26" ht="19" thickBot="1" x14ac:dyDescent="0.5">
      <c r="A26" s="4"/>
      <c r="B26" s="16"/>
      <c r="C26" s="125"/>
      <c r="D26" s="125"/>
      <c r="E26" s="125"/>
      <c r="F26" s="125"/>
      <c r="G26" s="125"/>
      <c r="H26" s="11"/>
      <c r="I26" s="12"/>
      <c r="J26" s="86"/>
      <c r="K26" s="86"/>
      <c r="L26" s="11"/>
      <c r="M26" s="11"/>
      <c r="N26" s="35"/>
      <c r="O26" s="35"/>
      <c r="P26" s="35"/>
      <c r="Q26" s="35"/>
      <c r="R26" s="53"/>
      <c r="S26" s="13"/>
      <c r="T26" s="34"/>
      <c r="U26" s="58">
        <f t="shared" si="0"/>
        <v>0</v>
      </c>
      <c r="V26" s="59">
        <f t="shared" si="1"/>
        <v>0</v>
      </c>
      <c r="W26" s="58">
        <f t="shared" si="2"/>
        <v>0</v>
      </c>
      <c r="X26" s="66">
        <f t="shared" si="3"/>
        <v>0</v>
      </c>
      <c r="Y26" s="43">
        <f t="shared" si="4"/>
        <v>0</v>
      </c>
      <c r="Z26" s="76">
        <f t="shared" si="5"/>
        <v>0</v>
      </c>
    </row>
    <row r="27" spans="1:26" ht="19" thickBot="1" x14ac:dyDescent="0.5">
      <c r="A27" s="4"/>
      <c r="B27" s="16"/>
      <c r="C27" s="125"/>
      <c r="D27" s="125"/>
      <c r="E27" s="125"/>
      <c r="F27" s="125"/>
      <c r="G27" s="125"/>
      <c r="H27" s="11"/>
      <c r="I27" s="12"/>
      <c r="J27" s="86"/>
      <c r="K27" s="86"/>
      <c r="L27" s="11"/>
      <c r="M27" s="11"/>
      <c r="N27" s="35"/>
      <c r="O27" s="35"/>
      <c r="P27" s="35"/>
      <c r="Q27" s="35"/>
      <c r="R27" s="53"/>
      <c r="S27" s="13"/>
      <c r="T27" s="34"/>
      <c r="U27" s="58">
        <f t="shared" si="0"/>
        <v>0</v>
      </c>
      <c r="V27" s="59">
        <f t="shared" si="1"/>
        <v>0</v>
      </c>
      <c r="W27" s="58">
        <f t="shared" si="2"/>
        <v>0</v>
      </c>
      <c r="X27" s="66">
        <f t="shared" si="3"/>
        <v>0</v>
      </c>
      <c r="Y27" s="43">
        <f t="shared" si="4"/>
        <v>0</v>
      </c>
      <c r="Z27" s="76">
        <f t="shared" si="5"/>
        <v>0</v>
      </c>
    </row>
    <row r="28" spans="1:26" ht="19" thickBot="1" x14ac:dyDescent="0.5">
      <c r="A28" s="4"/>
      <c r="B28" s="16"/>
      <c r="C28" s="125"/>
      <c r="D28" s="125"/>
      <c r="E28" s="125"/>
      <c r="F28" s="125"/>
      <c r="G28" s="125"/>
      <c r="H28" s="11"/>
      <c r="I28" s="12"/>
      <c r="J28" s="86"/>
      <c r="K28" s="86"/>
      <c r="L28" s="11"/>
      <c r="M28" s="11"/>
      <c r="N28" s="35"/>
      <c r="O28" s="35"/>
      <c r="P28" s="35"/>
      <c r="Q28" s="35"/>
      <c r="R28" s="53"/>
      <c r="S28" s="13"/>
      <c r="T28" s="34"/>
      <c r="U28" s="58">
        <f t="shared" si="0"/>
        <v>0</v>
      </c>
      <c r="V28" s="59">
        <f t="shared" si="1"/>
        <v>0</v>
      </c>
      <c r="W28" s="58">
        <f t="shared" si="2"/>
        <v>0</v>
      </c>
      <c r="X28" s="66">
        <f t="shared" si="3"/>
        <v>0</v>
      </c>
      <c r="Y28" s="43">
        <f t="shared" si="4"/>
        <v>0</v>
      </c>
      <c r="Z28" s="76">
        <f t="shared" si="5"/>
        <v>0</v>
      </c>
    </row>
    <row r="29" spans="1:26" ht="19" thickBot="1" x14ac:dyDescent="0.5">
      <c r="A29" s="4"/>
      <c r="B29" s="16"/>
      <c r="C29" s="125"/>
      <c r="D29" s="125"/>
      <c r="E29" s="125"/>
      <c r="F29" s="125"/>
      <c r="G29" s="125"/>
      <c r="H29" s="11"/>
      <c r="I29" s="12"/>
      <c r="J29" s="86"/>
      <c r="K29" s="86"/>
      <c r="L29" s="11"/>
      <c r="M29" s="11"/>
      <c r="N29" s="35"/>
      <c r="O29" s="35"/>
      <c r="P29" s="35"/>
      <c r="Q29" s="35"/>
      <c r="R29" s="53"/>
      <c r="S29" s="13"/>
      <c r="T29" s="34"/>
      <c r="U29" s="58">
        <f t="shared" si="0"/>
        <v>0</v>
      </c>
      <c r="V29" s="59">
        <f t="shared" si="1"/>
        <v>0</v>
      </c>
      <c r="W29" s="58">
        <f t="shared" si="2"/>
        <v>0</v>
      </c>
      <c r="X29" s="66">
        <f t="shared" si="3"/>
        <v>0</v>
      </c>
      <c r="Y29" s="43">
        <f t="shared" si="4"/>
        <v>0</v>
      </c>
      <c r="Z29" s="76">
        <f t="shared" si="5"/>
        <v>0</v>
      </c>
    </row>
    <row r="30" spans="1:26" ht="19" thickBot="1" x14ac:dyDescent="0.5">
      <c r="A30" s="4"/>
      <c r="B30" s="16"/>
      <c r="C30" s="125"/>
      <c r="D30" s="125"/>
      <c r="E30" s="125"/>
      <c r="F30" s="125"/>
      <c r="G30" s="125"/>
      <c r="H30" s="11"/>
      <c r="I30" s="12"/>
      <c r="J30" s="86"/>
      <c r="K30" s="86"/>
      <c r="L30" s="11"/>
      <c r="M30" s="11"/>
      <c r="N30" s="35"/>
      <c r="O30" s="35"/>
      <c r="P30" s="35"/>
      <c r="Q30" s="35"/>
      <c r="R30" s="53"/>
      <c r="S30" s="13"/>
      <c r="T30" s="34"/>
      <c r="U30" s="58">
        <f t="shared" si="0"/>
        <v>0</v>
      </c>
      <c r="V30" s="59">
        <f t="shared" si="1"/>
        <v>0</v>
      </c>
      <c r="W30" s="58">
        <f t="shared" si="2"/>
        <v>0</v>
      </c>
      <c r="X30" s="66">
        <f t="shared" si="3"/>
        <v>0</v>
      </c>
      <c r="Y30" s="43">
        <f t="shared" si="4"/>
        <v>0</v>
      </c>
      <c r="Z30" s="76">
        <f t="shared" si="5"/>
        <v>0</v>
      </c>
    </row>
    <row r="31" spans="1:26" ht="16.5" customHeight="1" thickBot="1" x14ac:dyDescent="0.5">
      <c r="A31" s="4"/>
      <c r="B31" s="17"/>
      <c r="C31" s="126"/>
      <c r="D31" s="126"/>
      <c r="E31" s="126"/>
      <c r="F31" s="126"/>
      <c r="G31" s="126"/>
      <c r="H31" s="11"/>
      <c r="I31" s="12"/>
      <c r="J31" s="86"/>
      <c r="K31" s="86"/>
      <c r="L31" s="11"/>
      <c r="M31" s="11"/>
      <c r="N31" s="35"/>
      <c r="O31" s="35"/>
      <c r="P31" s="35"/>
      <c r="Q31" s="35"/>
      <c r="R31" s="53"/>
      <c r="S31" s="13"/>
      <c r="T31" s="34"/>
      <c r="U31" s="58">
        <f t="shared" si="0"/>
        <v>0</v>
      </c>
      <c r="V31" s="59">
        <f t="shared" si="1"/>
        <v>0</v>
      </c>
      <c r="W31" s="58">
        <f t="shared" si="2"/>
        <v>0</v>
      </c>
      <c r="X31" s="66">
        <f t="shared" si="3"/>
        <v>0</v>
      </c>
      <c r="Y31" s="43">
        <f t="shared" si="4"/>
        <v>0</v>
      </c>
      <c r="Z31" s="76">
        <f t="shared" si="5"/>
        <v>0</v>
      </c>
    </row>
    <row r="32" spans="1:26" ht="19" thickBot="1" x14ac:dyDescent="0.5">
      <c r="A32" s="6"/>
      <c r="B32" s="18"/>
      <c r="C32" s="127"/>
      <c r="D32" s="127"/>
      <c r="E32" s="127"/>
      <c r="F32" s="127"/>
      <c r="G32" s="127"/>
      <c r="H32" s="11"/>
      <c r="I32" s="12"/>
      <c r="J32" s="86"/>
      <c r="K32" s="86"/>
      <c r="L32" s="11"/>
      <c r="M32" s="11"/>
      <c r="N32" s="35"/>
      <c r="O32" s="35"/>
      <c r="P32" s="35"/>
      <c r="Q32" s="35"/>
      <c r="R32" s="53"/>
      <c r="S32" s="13"/>
      <c r="T32" s="34"/>
      <c r="U32" s="58">
        <f t="shared" si="0"/>
        <v>0</v>
      </c>
      <c r="V32" s="59">
        <f t="shared" si="1"/>
        <v>0</v>
      </c>
      <c r="W32" s="58">
        <f t="shared" si="2"/>
        <v>0</v>
      </c>
      <c r="X32" s="66">
        <f t="shared" si="3"/>
        <v>0</v>
      </c>
      <c r="Y32" s="43">
        <f t="shared" si="4"/>
        <v>0</v>
      </c>
      <c r="Z32" s="76">
        <f t="shared" si="5"/>
        <v>0</v>
      </c>
    </row>
    <row r="33" spans="1:26" ht="19" thickBot="1" x14ac:dyDescent="0.5">
      <c r="A33" s="6"/>
      <c r="B33" s="18"/>
      <c r="C33" s="127"/>
      <c r="D33" s="127"/>
      <c r="E33" s="127"/>
      <c r="F33" s="127"/>
      <c r="G33" s="127"/>
      <c r="H33" s="11"/>
      <c r="I33" s="12"/>
      <c r="J33" s="86"/>
      <c r="K33" s="86"/>
      <c r="L33" s="11"/>
      <c r="M33" s="11"/>
      <c r="N33" s="35"/>
      <c r="O33" s="35"/>
      <c r="P33" s="35"/>
      <c r="Q33" s="35"/>
      <c r="R33" s="53"/>
      <c r="S33" s="13"/>
      <c r="T33" s="34"/>
      <c r="U33" s="58">
        <f t="shared" si="0"/>
        <v>0</v>
      </c>
      <c r="V33" s="59">
        <f t="shared" si="1"/>
        <v>0</v>
      </c>
      <c r="W33" s="58">
        <f t="shared" si="2"/>
        <v>0</v>
      </c>
      <c r="X33" s="66">
        <f t="shared" si="3"/>
        <v>0</v>
      </c>
      <c r="Y33" s="43">
        <f t="shared" si="4"/>
        <v>0</v>
      </c>
      <c r="Z33" s="76">
        <f t="shared" si="5"/>
        <v>0</v>
      </c>
    </row>
    <row r="34" spans="1:26" ht="19" thickBot="1" x14ac:dyDescent="0.5">
      <c r="A34" s="6"/>
      <c r="B34" s="18"/>
      <c r="C34" s="127"/>
      <c r="D34" s="127"/>
      <c r="E34" s="127"/>
      <c r="F34" s="127"/>
      <c r="G34" s="127"/>
      <c r="H34" s="11"/>
      <c r="I34" s="12"/>
      <c r="J34" s="86"/>
      <c r="K34" s="86"/>
      <c r="L34" s="11"/>
      <c r="M34" s="11"/>
      <c r="N34" s="35"/>
      <c r="O34" s="35"/>
      <c r="P34" s="35"/>
      <c r="Q34" s="35"/>
      <c r="R34" s="53"/>
      <c r="S34" s="13"/>
      <c r="T34" s="34"/>
      <c r="U34" s="58">
        <f t="shared" si="0"/>
        <v>0</v>
      </c>
      <c r="V34" s="59">
        <f t="shared" si="1"/>
        <v>0</v>
      </c>
      <c r="W34" s="58">
        <f t="shared" si="2"/>
        <v>0</v>
      </c>
      <c r="X34" s="66">
        <f t="shared" si="3"/>
        <v>0</v>
      </c>
      <c r="Y34" s="43">
        <f t="shared" si="4"/>
        <v>0</v>
      </c>
      <c r="Z34" s="76">
        <f t="shared" si="5"/>
        <v>0</v>
      </c>
    </row>
    <row r="35" spans="1:26" ht="19" thickBot="1" x14ac:dyDescent="0.5">
      <c r="A35" s="6"/>
      <c r="B35" s="18"/>
      <c r="C35" s="127"/>
      <c r="D35" s="127"/>
      <c r="E35" s="127"/>
      <c r="F35" s="127"/>
      <c r="G35" s="127"/>
      <c r="H35" s="11"/>
      <c r="I35" s="12"/>
      <c r="J35" s="86"/>
      <c r="K35" s="86"/>
      <c r="L35" s="11"/>
      <c r="M35" s="11"/>
      <c r="N35" s="35"/>
      <c r="O35" s="35"/>
      <c r="P35" s="35"/>
      <c r="Q35" s="35"/>
      <c r="R35" s="53"/>
      <c r="S35" s="13"/>
      <c r="T35" s="34"/>
      <c r="U35" s="58">
        <f t="shared" si="0"/>
        <v>0</v>
      </c>
      <c r="V35" s="59">
        <f t="shared" si="1"/>
        <v>0</v>
      </c>
      <c r="W35" s="58">
        <f t="shared" si="2"/>
        <v>0</v>
      </c>
      <c r="X35" s="66">
        <f t="shared" si="3"/>
        <v>0</v>
      </c>
      <c r="Y35" s="43">
        <f t="shared" si="4"/>
        <v>0</v>
      </c>
      <c r="Z35" s="76">
        <f t="shared" si="5"/>
        <v>0</v>
      </c>
    </row>
    <row r="36" spans="1:26" ht="19" thickBot="1" x14ac:dyDescent="0.5">
      <c r="A36" s="6"/>
      <c r="B36" s="18"/>
      <c r="C36" s="127"/>
      <c r="D36" s="127"/>
      <c r="E36" s="127"/>
      <c r="F36" s="127"/>
      <c r="G36" s="127"/>
      <c r="H36" s="11"/>
      <c r="I36" s="12"/>
      <c r="J36" s="86"/>
      <c r="K36" s="86"/>
      <c r="L36" s="11"/>
      <c r="M36" s="11"/>
      <c r="N36" s="35"/>
      <c r="O36" s="35"/>
      <c r="P36" s="35"/>
      <c r="Q36" s="35"/>
      <c r="R36" s="53"/>
      <c r="S36" s="13"/>
      <c r="T36" s="34"/>
      <c r="U36" s="58">
        <f t="shared" si="0"/>
        <v>0</v>
      </c>
      <c r="V36" s="59">
        <f t="shared" si="1"/>
        <v>0</v>
      </c>
      <c r="W36" s="58">
        <f t="shared" si="2"/>
        <v>0</v>
      </c>
      <c r="X36" s="66">
        <f t="shared" si="3"/>
        <v>0</v>
      </c>
      <c r="Y36" s="43">
        <f t="shared" si="4"/>
        <v>0</v>
      </c>
      <c r="Z36" s="76">
        <f t="shared" si="5"/>
        <v>0</v>
      </c>
    </row>
    <row r="37" spans="1:26" ht="19" thickBot="1" x14ac:dyDescent="0.5">
      <c r="A37" s="6"/>
      <c r="B37" s="18"/>
      <c r="C37" s="127"/>
      <c r="D37" s="127"/>
      <c r="E37" s="127"/>
      <c r="F37" s="127"/>
      <c r="G37" s="127"/>
      <c r="H37" s="11"/>
      <c r="I37" s="12"/>
      <c r="J37" s="86"/>
      <c r="K37" s="86"/>
      <c r="L37" s="11"/>
      <c r="M37" s="11"/>
      <c r="N37" s="35"/>
      <c r="O37" s="35"/>
      <c r="P37" s="35"/>
      <c r="Q37" s="35"/>
      <c r="R37" s="53"/>
      <c r="S37" s="13"/>
      <c r="T37" s="34"/>
      <c r="U37" s="58">
        <f t="shared" si="0"/>
        <v>0</v>
      </c>
      <c r="V37" s="59">
        <f t="shared" si="1"/>
        <v>0</v>
      </c>
      <c r="W37" s="58">
        <f t="shared" si="2"/>
        <v>0</v>
      </c>
      <c r="X37" s="66">
        <f t="shared" si="3"/>
        <v>0</v>
      </c>
      <c r="Y37" s="43">
        <f t="shared" si="4"/>
        <v>0</v>
      </c>
      <c r="Z37" s="76">
        <f t="shared" si="5"/>
        <v>0</v>
      </c>
    </row>
    <row r="38" spans="1:26" ht="19" thickBot="1" x14ac:dyDescent="0.5">
      <c r="A38" s="6"/>
      <c r="B38" s="18"/>
      <c r="C38" s="127"/>
      <c r="D38" s="127"/>
      <c r="E38" s="127"/>
      <c r="F38" s="127"/>
      <c r="G38" s="127"/>
      <c r="H38" s="11"/>
      <c r="I38" s="12"/>
      <c r="J38" s="86"/>
      <c r="K38" s="86"/>
      <c r="L38" s="11"/>
      <c r="M38" s="11"/>
      <c r="N38" s="35"/>
      <c r="O38" s="35"/>
      <c r="P38" s="35"/>
      <c r="Q38" s="35"/>
      <c r="R38" s="53"/>
      <c r="S38" s="13"/>
      <c r="T38" s="34"/>
      <c r="U38" s="58">
        <f t="shared" si="0"/>
        <v>0</v>
      </c>
      <c r="V38" s="59">
        <f t="shared" si="1"/>
        <v>0</v>
      </c>
      <c r="W38" s="58">
        <f t="shared" si="2"/>
        <v>0</v>
      </c>
      <c r="X38" s="66">
        <f t="shared" si="3"/>
        <v>0</v>
      </c>
      <c r="Y38" s="43">
        <f t="shared" si="4"/>
        <v>0</v>
      </c>
      <c r="Z38" s="76">
        <f t="shared" si="5"/>
        <v>0</v>
      </c>
    </row>
    <row r="39" spans="1:26" ht="19" thickBot="1" x14ac:dyDescent="0.5">
      <c r="A39" s="6"/>
      <c r="B39" s="18"/>
      <c r="C39" s="127"/>
      <c r="D39" s="127"/>
      <c r="E39" s="127"/>
      <c r="F39" s="127"/>
      <c r="G39" s="127"/>
      <c r="H39" s="11"/>
      <c r="I39" s="12"/>
      <c r="J39" s="86"/>
      <c r="K39" s="86"/>
      <c r="L39" s="11"/>
      <c r="M39" s="11"/>
      <c r="N39" s="35"/>
      <c r="O39" s="35"/>
      <c r="P39" s="35"/>
      <c r="Q39" s="35"/>
      <c r="R39" s="53"/>
      <c r="S39" s="13"/>
      <c r="T39" s="34"/>
      <c r="U39" s="58">
        <f t="shared" si="0"/>
        <v>0</v>
      </c>
      <c r="V39" s="59">
        <f t="shared" si="1"/>
        <v>0</v>
      </c>
      <c r="W39" s="58">
        <f t="shared" si="2"/>
        <v>0</v>
      </c>
      <c r="X39" s="66">
        <f t="shared" si="3"/>
        <v>0</v>
      </c>
      <c r="Y39" s="43">
        <f t="shared" si="4"/>
        <v>0</v>
      </c>
      <c r="Z39" s="76">
        <f t="shared" si="5"/>
        <v>0</v>
      </c>
    </row>
    <row r="40" spans="1:26" ht="19" thickBot="1" x14ac:dyDescent="0.5">
      <c r="A40" s="6"/>
      <c r="B40" s="18"/>
      <c r="C40" s="127"/>
      <c r="D40" s="127"/>
      <c r="E40" s="127"/>
      <c r="F40" s="127"/>
      <c r="G40" s="127"/>
      <c r="H40" s="11"/>
      <c r="I40" s="12"/>
      <c r="J40" s="86"/>
      <c r="K40" s="86"/>
      <c r="L40" s="11"/>
      <c r="M40" s="11"/>
      <c r="N40" s="35"/>
      <c r="O40" s="35"/>
      <c r="P40" s="35"/>
      <c r="Q40" s="35"/>
      <c r="R40" s="53"/>
      <c r="S40" s="13"/>
      <c r="T40" s="34"/>
      <c r="U40" s="58">
        <f t="shared" si="0"/>
        <v>0</v>
      </c>
      <c r="V40" s="59">
        <f t="shared" si="1"/>
        <v>0</v>
      </c>
      <c r="W40" s="58">
        <f t="shared" si="2"/>
        <v>0</v>
      </c>
      <c r="X40" s="66">
        <f t="shared" si="3"/>
        <v>0</v>
      </c>
      <c r="Y40" s="43">
        <f t="shared" si="4"/>
        <v>0</v>
      </c>
      <c r="Z40" s="76">
        <f t="shared" si="5"/>
        <v>0</v>
      </c>
    </row>
    <row r="41" spans="1:26" ht="19" thickBot="1" x14ac:dyDescent="0.5">
      <c r="A41" s="4"/>
      <c r="B41" s="15"/>
      <c r="C41" s="123"/>
      <c r="D41" s="123"/>
      <c r="E41" s="123"/>
      <c r="F41" s="123"/>
      <c r="G41" s="123"/>
      <c r="H41" s="11"/>
      <c r="I41" s="12"/>
      <c r="J41" s="86"/>
      <c r="K41" s="86"/>
      <c r="L41" s="11"/>
      <c r="M41" s="11"/>
      <c r="N41" s="35"/>
      <c r="O41" s="35"/>
      <c r="P41" s="35"/>
      <c r="Q41" s="35"/>
      <c r="R41" s="53"/>
      <c r="S41" s="13"/>
      <c r="T41" s="34"/>
      <c r="U41" s="58">
        <f t="shared" si="0"/>
        <v>0</v>
      </c>
      <c r="V41" s="59">
        <f t="shared" si="1"/>
        <v>0</v>
      </c>
      <c r="W41" s="58">
        <f t="shared" si="2"/>
        <v>0</v>
      </c>
      <c r="X41" s="66">
        <f t="shared" si="3"/>
        <v>0</v>
      </c>
      <c r="Y41" s="43">
        <f t="shared" si="4"/>
        <v>0</v>
      </c>
      <c r="Z41" s="76">
        <f t="shared" si="5"/>
        <v>0</v>
      </c>
    </row>
    <row r="42" spans="1:26" ht="19" thickBot="1" x14ac:dyDescent="0.5">
      <c r="A42" s="7"/>
      <c r="B42" s="19"/>
      <c r="C42" s="128"/>
      <c r="D42" s="128"/>
      <c r="E42" s="128"/>
      <c r="F42" s="128"/>
      <c r="G42" s="128"/>
      <c r="H42" s="11"/>
      <c r="I42" s="12"/>
      <c r="J42" s="86"/>
      <c r="K42" s="86"/>
      <c r="L42" s="11"/>
      <c r="M42" s="11"/>
      <c r="N42" s="35"/>
      <c r="O42" s="35"/>
      <c r="P42" s="35"/>
      <c r="Q42" s="35"/>
      <c r="R42" s="53"/>
      <c r="S42" s="13"/>
      <c r="T42" s="34"/>
      <c r="U42" s="58">
        <f t="shared" si="0"/>
        <v>0</v>
      </c>
      <c r="V42" s="59">
        <f t="shared" si="1"/>
        <v>0</v>
      </c>
      <c r="W42" s="58">
        <f t="shared" si="2"/>
        <v>0</v>
      </c>
      <c r="X42" s="66">
        <f t="shared" si="3"/>
        <v>0</v>
      </c>
      <c r="Y42" s="43">
        <f t="shared" si="4"/>
        <v>0</v>
      </c>
      <c r="Z42" s="76">
        <f t="shared" si="5"/>
        <v>0</v>
      </c>
    </row>
    <row r="43" spans="1:26" ht="19" thickBot="1" x14ac:dyDescent="0.5">
      <c r="A43" s="7"/>
      <c r="B43" s="19"/>
      <c r="C43" s="128"/>
      <c r="D43" s="128"/>
      <c r="E43" s="128"/>
      <c r="F43" s="128"/>
      <c r="G43" s="128"/>
      <c r="H43" s="11"/>
      <c r="I43" s="12"/>
      <c r="J43" s="86"/>
      <c r="K43" s="86"/>
      <c r="L43" s="11"/>
      <c r="M43" s="11"/>
      <c r="N43" s="35"/>
      <c r="O43" s="35"/>
      <c r="P43" s="35"/>
      <c r="Q43" s="35"/>
      <c r="R43" s="53"/>
      <c r="S43" s="13"/>
      <c r="T43" s="34"/>
      <c r="U43" s="58">
        <f t="shared" si="0"/>
        <v>0</v>
      </c>
      <c r="V43" s="59">
        <f t="shared" si="1"/>
        <v>0</v>
      </c>
      <c r="W43" s="58">
        <f t="shared" si="2"/>
        <v>0</v>
      </c>
      <c r="X43" s="66">
        <f t="shared" si="3"/>
        <v>0</v>
      </c>
      <c r="Y43" s="43">
        <f t="shared" si="4"/>
        <v>0</v>
      </c>
      <c r="Z43" s="76">
        <f t="shared" si="5"/>
        <v>0</v>
      </c>
    </row>
    <row r="44" spans="1:26" ht="19" thickBot="1" x14ac:dyDescent="0.5">
      <c r="A44" s="7"/>
      <c r="B44" s="19"/>
      <c r="C44" s="128"/>
      <c r="D44" s="128"/>
      <c r="E44" s="128"/>
      <c r="F44" s="128"/>
      <c r="G44" s="128"/>
      <c r="H44" s="11"/>
      <c r="I44" s="12"/>
      <c r="J44" s="86"/>
      <c r="K44" s="86"/>
      <c r="L44" s="11"/>
      <c r="M44" s="11"/>
      <c r="N44" s="35"/>
      <c r="O44" s="35"/>
      <c r="P44" s="35"/>
      <c r="Q44" s="35"/>
      <c r="R44" s="53"/>
      <c r="S44" s="13"/>
      <c r="T44" s="34"/>
      <c r="U44" s="58">
        <f t="shared" si="0"/>
        <v>0</v>
      </c>
      <c r="V44" s="59">
        <f t="shared" si="1"/>
        <v>0</v>
      </c>
      <c r="W44" s="58">
        <f t="shared" si="2"/>
        <v>0</v>
      </c>
      <c r="X44" s="66">
        <f t="shared" si="3"/>
        <v>0</v>
      </c>
      <c r="Y44" s="43">
        <f t="shared" si="4"/>
        <v>0</v>
      </c>
      <c r="Z44" s="76">
        <f t="shared" si="5"/>
        <v>0</v>
      </c>
    </row>
    <row r="45" spans="1:26" ht="19" thickBot="1" x14ac:dyDescent="0.5">
      <c r="A45" s="14"/>
      <c r="B45" s="20"/>
      <c r="C45" s="129"/>
      <c r="D45" s="129"/>
      <c r="E45" s="129"/>
      <c r="F45" s="129"/>
      <c r="G45" s="129"/>
      <c r="H45" s="36"/>
      <c r="I45" s="38"/>
      <c r="J45" s="115"/>
      <c r="K45" s="115"/>
      <c r="L45" s="36"/>
      <c r="M45" s="36"/>
      <c r="N45" s="84"/>
      <c r="O45" s="84"/>
      <c r="P45" s="84"/>
      <c r="Q45" s="84"/>
      <c r="R45" s="53"/>
      <c r="S45" s="13"/>
      <c r="T45" s="34"/>
      <c r="U45" s="58">
        <f t="shared" si="0"/>
        <v>0</v>
      </c>
      <c r="V45" s="59">
        <f t="shared" si="1"/>
        <v>0</v>
      </c>
      <c r="W45" s="58">
        <f t="shared" si="2"/>
        <v>0</v>
      </c>
      <c r="X45" s="66">
        <f t="shared" si="3"/>
        <v>0</v>
      </c>
      <c r="Y45" s="44">
        <f t="shared" si="4"/>
        <v>0</v>
      </c>
      <c r="Z45" s="76">
        <f t="shared" si="5"/>
        <v>0</v>
      </c>
    </row>
    <row r="46" spans="1:26" ht="19" thickBot="1" x14ac:dyDescent="0.5">
      <c r="A46" s="231" t="s">
        <v>61</v>
      </c>
      <c r="B46" s="232"/>
      <c r="C46" s="64">
        <f t="shared" ref="C46:G46" si="6">COUNTIF(C11:C45,"N")/$B7</f>
        <v>0.25</v>
      </c>
      <c r="D46" s="64">
        <f t="shared" si="6"/>
        <v>0.25</v>
      </c>
      <c r="E46" s="64">
        <f t="shared" si="6"/>
        <v>0.25</v>
      </c>
      <c r="F46" s="64">
        <f t="shared" si="6"/>
        <v>0.25</v>
      </c>
      <c r="G46" s="64">
        <f t="shared" si="6"/>
        <v>0.25</v>
      </c>
      <c r="H46" s="64">
        <f>COUNTIF(H11:H45,"N")/$B7</f>
        <v>0.25</v>
      </c>
      <c r="I46" s="64">
        <f t="shared" ref="I46:Q46" si="7">COUNTIF(I11:I45,"N")/$B7</f>
        <v>0.25</v>
      </c>
      <c r="J46" s="64">
        <f t="shared" si="7"/>
        <v>0.25</v>
      </c>
      <c r="K46" s="64">
        <f t="shared" si="7"/>
        <v>0.25</v>
      </c>
      <c r="L46" s="64">
        <f t="shared" si="7"/>
        <v>0.25</v>
      </c>
      <c r="M46" s="64">
        <f t="shared" si="7"/>
        <v>0.25</v>
      </c>
      <c r="N46" s="64">
        <f t="shared" si="7"/>
        <v>0.25</v>
      </c>
      <c r="O46" s="64">
        <f t="shared" si="7"/>
        <v>0.25</v>
      </c>
      <c r="P46" s="64">
        <f t="shared" si="7"/>
        <v>0.25</v>
      </c>
      <c r="Q46" s="64">
        <f t="shared" si="7"/>
        <v>0.25</v>
      </c>
      <c r="R46" s="64">
        <f t="shared" ref="R46:T46" si="8">COUNTIF(R11:R45,"N")/$B7</f>
        <v>0.25</v>
      </c>
      <c r="S46" s="64">
        <f t="shared" si="8"/>
        <v>0.25</v>
      </c>
      <c r="T46" s="64">
        <f t="shared" si="8"/>
        <v>0.25</v>
      </c>
      <c r="U46" s="39"/>
    </row>
    <row r="47" spans="1:26" ht="19" thickBot="1" x14ac:dyDescent="0.5">
      <c r="A47" s="214" t="s">
        <v>57</v>
      </c>
      <c r="B47" s="215"/>
      <c r="C47" s="65">
        <f t="shared" ref="C47:G47" si="9">COUNTIF(C11:C45,"C")/$B7</f>
        <v>0.25</v>
      </c>
      <c r="D47" s="65">
        <f t="shared" si="9"/>
        <v>0.25</v>
      </c>
      <c r="E47" s="65">
        <f t="shared" si="9"/>
        <v>0.25</v>
      </c>
      <c r="F47" s="65">
        <f t="shared" si="9"/>
        <v>0.25</v>
      </c>
      <c r="G47" s="65">
        <f t="shared" si="9"/>
        <v>0.25</v>
      </c>
      <c r="H47" s="65">
        <f>COUNTIF(H11:H45,"C")/$B7</f>
        <v>0.25</v>
      </c>
      <c r="I47" s="65">
        <f t="shared" ref="I47:Q47" si="10">COUNTIF(I11:I45,"C")/$B7</f>
        <v>0.25</v>
      </c>
      <c r="J47" s="65">
        <f t="shared" si="10"/>
        <v>0.25</v>
      </c>
      <c r="K47" s="65">
        <f t="shared" si="10"/>
        <v>0.25</v>
      </c>
      <c r="L47" s="65">
        <f t="shared" si="10"/>
        <v>0.25</v>
      </c>
      <c r="M47" s="65">
        <f t="shared" si="10"/>
        <v>0.25</v>
      </c>
      <c r="N47" s="65">
        <f t="shared" si="10"/>
        <v>0.25</v>
      </c>
      <c r="O47" s="65">
        <f t="shared" si="10"/>
        <v>0.25</v>
      </c>
      <c r="P47" s="65">
        <f t="shared" si="10"/>
        <v>0.25</v>
      </c>
      <c r="Q47" s="65">
        <f t="shared" si="10"/>
        <v>0.25</v>
      </c>
      <c r="R47" s="65">
        <f t="shared" ref="R47:T47" si="11">COUNTIF(R11:R45,"C")/$B7</f>
        <v>0.25</v>
      </c>
      <c r="S47" s="65">
        <f t="shared" si="11"/>
        <v>0.25</v>
      </c>
      <c r="T47" s="65">
        <f t="shared" si="11"/>
        <v>0.25</v>
      </c>
    </row>
    <row r="48" spans="1:26" ht="19" thickBot="1" x14ac:dyDescent="0.5">
      <c r="A48" s="201" t="s">
        <v>58</v>
      </c>
      <c r="B48" s="202"/>
      <c r="C48" s="64">
        <f t="shared" ref="C48:G48" si="12">COUNTIF(C11:C45,"Y")/$B7</f>
        <v>0.25</v>
      </c>
      <c r="D48" s="64">
        <f t="shared" si="12"/>
        <v>0.25</v>
      </c>
      <c r="E48" s="64">
        <f t="shared" si="12"/>
        <v>0.25</v>
      </c>
      <c r="F48" s="64">
        <f t="shared" si="12"/>
        <v>0.25</v>
      </c>
      <c r="G48" s="64">
        <f t="shared" si="12"/>
        <v>0.25</v>
      </c>
      <c r="H48" s="64">
        <f>COUNTIF(H11:H45,"Y")/$B7</f>
        <v>0.25</v>
      </c>
      <c r="I48" s="64">
        <f t="shared" ref="I48:Q48" si="13">COUNTIF(I11:I45,"Y")/$B7</f>
        <v>0.25</v>
      </c>
      <c r="J48" s="64">
        <f t="shared" si="13"/>
        <v>0.25</v>
      </c>
      <c r="K48" s="64">
        <f t="shared" si="13"/>
        <v>0.25</v>
      </c>
      <c r="L48" s="64">
        <f t="shared" si="13"/>
        <v>0.25</v>
      </c>
      <c r="M48" s="64">
        <f t="shared" si="13"/>
        <v>0.25</v>
      </c>
      <c r="N48" s="64">
        <f t="shared" si="13"/>
        <v>0.25</v>
      </c>
      <c r="O48" s="64">
        <f t="shared" si="13"/>
        <v>0.25</v>
      </c>
      <c r="P48" s="64">
        <f t="shared" si="13"/>
        <v>0.25</v>
      </c>
      <c r="Q48" s="64">
        <f t="shared" si="13"/>
        <v>0.25</v>
      </c>
      <c r="R48" s="64">
        <f t="shared" ref="R48:T48" si="14">COUNTIF(R11:R45,"Y")/$B7</f>
        <v>0.25</v>
      </c>
      <c r="S48" s="64">
        <f t="shared" si="14"/>
        <v>0.25</v>
      </c>
      <c r="T48" s="64">
        <f t="shared" si="14"/>
        <v>0.25</v>
      </c>
    </row>
    <row r="49" spans="1:20" ht="19" thickBot="1" x14ac:dyDescent="0.5">
      <c r="A49" s="217" t="s">
        <v>60</v>
      </c>
      <c r="B49" s="218"/>
      <c r="C49" s="64">
        <f t="shared" ref="C49:G49" si="15">COUNTIF(C11:C45,"B")/$B7</f>
        <v>0.25</v>
      </c>
      <c r="D49" s="64">
        <f t="shared" si="15"/>
        <v>0.25</v>
      </c>
      <c r="E49" s="64">
        <f t="shared" si="15"/>
        <v>0.25</v>
      </c>
      <c r="F49" s="64">
        <f t="shared" si="15"/>
        <v>0.25</v>
      </c>
      <c r="G49" s="64">
        <f t="shared" si="15"/>
        <v>0.25</v>
      </c>
      <c r="H49" s="64">
        <f>COUNTIF(H11:H45,"B")/$B7</f>
        <v>0.25</v>
      </c>
      <c r="I49" s="64">
        <f t="shared" ref="I49:Q49" si="16">COUNTIF(I11:I45,"B")/$B7</f>
        <v>0.25</v>
      </c>
      <c r="J49" s="64">
        <f t="shared" si="16"/>
        <v>0.25</v>
      </c>
      <c r="K49" s="64">
        <f t="shared" si="16"/>
        <v>0.25</v>
      </c>
      <c r="L49" s="64">
        <f t="shared" si="16"/>
        <v>0.25</v>
      </c>
      <c r="M49" s="64">
        <f t="shared" si="16"/>
        <v>0.25</v>
      </c>
      <c r="N49" s="64">
        <f t="shared" si="16"/>
        <v>0.25</v>
      </c>
      <c r="O49" s="64">
        <f t="shared" si="16"/>
        <v>0.25</v>
      </c>
      <c r="P49" s="64">
        <f t="shared" si="16"/>
        <v>0.25</v>
      </c>
      <c r="Q49" s="64">
        <f t="shared" si="16"/>
        <v>0.25</v>
      </c>
      <c r="R49" s="64">
        <f t="shared" ref="R49:T49" si="17">COUNTIF(R11:R45,"B")/$B7</f>
        <v>0.25</v>
      </c>
      <c r="S49" s="64">
        <f t="shared" si="17"/>
        <v>0.25</v>
      </c>
      <c r="T49" s="64">
        <f t="shared" si="17"/>
        <v>0.25</v>
      </c>
    </row>
    <row r="50" spans="1:20" ht="34.15" customHeight="1" thickBot="1" x14ac:dyDescent="0.5">
      <c r="A50" s="203" t="s">
        <v>62</v>
      </c>
      <c r="B50" s="204"/>
      <c r="C50" s="40">
        <f t="shared" ref="C50:G50" si="18">SUM(C47:C49)</f>
        <v>0.75</v>
      </c>
      <c r="D50" s="40">
        <f t="shared" si="18"/>
        <v>0.75</v>
      </c>
      <c r="E50" s="40">
        <f t="shared" si="18"/>
        <v>0.75</v>
      </c>
      <c r="F50" s="40">
        <f t="shared" si="18"/>
        <v>0.75</v>
      </c>
      <c r="G50" s="40">
        <f t="shared" si="18"/>
        <v>0.75</v>
      </c>
      <c r="H50" s="40">
        <f>SUM(H47:H49)</f>
        <v>0.75</v>
      </c>
      <c r="I50" s="40">
        <f t="shared" ref="I50:Q50" si="19">SUM(I47:I49)</f>
        <v>0.75</v>
      </c>
      <c r="J50" s="40">
        <f t="shared" si="19"/>
        <v>0.75</v>
      </c>
      <c r="K50" s="40">
        <f t="shared" si="19"/>
        <v>0.75</v>
      </c>
      <c r="L50" s="40">
        <f t="shared" si="19"/>
        <v>0.75</v>
      </c>
      <c r="M50" s="40">
        <f t="shared" si="19"/>
        <v>0.75</v>
      </c>
      <c r="N50" s="40">
        <f t="shared" si="19"/>
        <v>0.75</v>
      </c>
      <c r="O50" s="40">
        <f t="shared" si="19"/>
        <v>0.75</v>
      </c>
      <c r="P50" s="40">
        <f t="shared" si="19"/>
        <v>0.75</v>
      </c>
      <c r="Q50" s="40">
        <f t="shared" si="19"/>
        <v>0.75</v>
      </c>
      <c r="R50" s="40">
        <f t="shared" ref="R50:S50" si="20">SUM(R47:R49)</f>
        <v>0.75</v>
      </c>
      <c r="S50" s="40">
        <f t="shared" si="20"/>
        <v>0.75</v>
      </c>
      <c r="T50" s="40">
        <f t="shared" ref="T50" si="21">SUM(T47:T49)</f>
        <v>0.75</v>
      </c>
    </row>
  </sheetData>
  <sheetProtection selectLockedCells="1"/>
  <mergeCells count="42">
    <mergeCell ref="D3:D10"/>
    <mergeCell ref="E3:E10"/>
    <mergeCell ref="F3:F10"/>
    <mergeCell ref="G3:G10"/>
    <mergeCell ref="C3:C10"/>
    <mergeCell ref="A47:B47"/>
    <mergeCell ref="A48:B48"/>
    <mergeCell ref="A49:B49"/>
    <mergeCell ref="A50:B50"/>
    <mergeCell ref="V3:V10"/>
    <mergeCell ref="A46:B46"/>
    <mergeCell ref="A5:A6"/>
    <mergeCell ref="B5:B6"/>
    <mergeCell ref="A7:A9"/>
    <mergeCell ref="B7:B9"/>
    <mergeCell ref="A10:B10"/>
    <mergeCell ref="I3:I10"/>
    <mergeCell ref="M3:M10"/>
    <mergeCell ref="N3:N10"/>
    <mergeCell ref="J3:J10"/>
    <mergeCell ref="K3:K10"/>
    <mergeCell ref="Y3:Y10"/>
    <mergeCell ref="Z3:Z10"/>
    <mergeCell ref="A1:B2"/>
    <mergeCell ref="L1:O1"/>
    <mergeCell ref="P1:P2"/>
    <mergeCell ref="Q1:Q2"/>
    <mergeCell ref="A3:B4"/>
    <mergeCell ref="H3:H10"/>
    <mergeCell ref="L3:L10"/>
    <mergeCell ref="P3:P10"/>
    <mergeCell ref="Q3:Q10"/>
    <mergeCell ref="U3:U10"/>
    <mergeCell ref="O3:O10"/>
    <mergeCell ref="T3:T10"/>
    <mergeCell ref="C1:G2"/>
    <mergeCell ref="H1:K2"/>
    <mergeCell ref="R1:T2"/>
    <mergeCell ref="R3:R10"/>
    <mergeCell ref="S3:S10"/>
    <mergeCell ref="W3:W10"/>
    <mergeCell ref="X3:X10"/>
  </mergeCells>
  <conditionalFormatting sqref="H15:T45">
    <cfRule type="containsText" dxfId="59" priority="23" operator="containsText" text="n">
      <formula>NOT(ISERROR(SEARCH("n",H15)))</formula>
    </cfRule>
    <cfRule type="containsText" dxfId="58" priority="24" operator="containsText" text="Y">
      <formula>NOT(ISERROR(SEARCH("Y",H15)))</formula>
    </cfRule>
  </conditionalFormatting>
  <conditionalFormatting sqref="H15:T45">
    <cfRule type="cellIs" dxfId="57" priority="21" operator="equal">
      <formula>"c"</formula>
    </cfRule>
    <cfRule type="cellIs" dxfId="56" priority="22" operator="equal">
      <formula>"b"</formula>
    </cfRule>
  </conditionalFormatting>
  <conditionalFormatting sqref="K11:L14">
    <cfRule type="containsText" dxfId="55" priority="15" operator="containsText" text="n">
      <formula>NOT(ISERROR(SEARCH("n",K11)))</formula>
    </cfRule>
    <cfRule type="containsText" dxfId="54" priority="16" operator="containsText" text="Y">
      <formula>NOT(ISERROR(SEARCH("Y",K11)))</formula>
    </cfRule>
  </conditionalFormatting>
  <conditionalFormatting sqref="K11:L14">
    <cfRule type="cellIs" dxfId="53" priority="13" operator="equal">
      <formula>"c"</formula>
    </cfRule>
    <cfRule type="cellIs" dxfId="52" priority="14" operator="equal">
      <formula>"b"</formula>
    </cfRule>
  </conditionalFormatting>
  <conditionalFormatting sqref="M11:O14">
    <cfRule type="containsText" dxfId="51" priority="11" operator="containsText" text="n">
      <formula>NOT(ISERROR(SEARCH("n",M11)))</formula>
    </cfRule>
    <cfRule type="containsText" dxfId="50" priority="12" operator="containsText" text="Y">
      <formula>NOT(ISERROR(SEARCH("Y",M11)))</formula>
    </cfRule>
  </conditionalFormatting>
  <conditionalFormatting sqref="M11:O14">
    <cfRule type="cellIs" dxfId="49" priority="9" operator="equal">
      <formula>"c"</formula>
    </cfRule>
    <cfRule type="cellIs" dxfId="48" priority="10" operator="equal">
      <formula>"b"</formula>
    </cfRule>
  </conditionalFormatting>
  <conditionalFormatting sqref="P11:R14">
    <cfRule type="containsText" dxfId="47" priority="7" operator="containsText" text="n">
      <formula>NOT(ISERROR(SEARCH("n",P11)))</formula>
    </cfRule>
    <cfRule type="containsText" dxfId="46" priority="8" operator="containsText" text="Y">
      <formula>NOT(ISERROR(SEARCH("Y",P11)))</formula>
    </cfRule>
  </conditionalFormatting>
  <conditionalFormatting sqref="P11:R14">
    <cfRule type="cellIs" dxfId="45" priority="5" operator="equal">
      <formula>"c"</formula>
    </cfRule>
    <cfRule type="cellIs" dxfId="44" priority="6" operator="equal">
      <formula>"b"</formula>
    </cfRule>
  </conditionalFormatting>
  <conditionalFormatting sqref="S11:T14">
    <cfRule type="containsText" dxfId="43" priority="3" operator="containsText" text="n">
      <formula>NOT(ISERROR(SEARCH("n",S11)))</formula>
    </cfRule>
    <cfRule type="containsText" dxfId="42" priority="4" operator="containsText" text="Y">
      <formula>NOT(ISERROR(SEARCH("Y",S11)))</formula>
    </cfRule>
  </conditionalFormatting>
  <conditionalFormatting sqref="S11:T14">
    <cfRule type="cellIs" dxfId="41" priority="1" operator="equal">
      <formula>"c"</formula>
    </cfRule>
    <cfRule type="cellIs" dxfId="40" priority="2" operator="equal">
      <formula>"b"</formula>
    </cfRule>
  </conditionalFormatting>
  <conditionalFormatting sqref="C11:T45">
    <cfRule type="cellIs" dxfId="39" priority="17" operator="equal">
      <formula>"c"</formula>
    </cfRule>
    <cfRule type="cellIs" dxfId="38" priority="18" operator="equal">
      <formula>"b"</formula>
    </cfRule>
    <cfRule type="containsText" dxfId="37" priority="19" operator="containsText" text="n">
      <formula>NOT(ISERROR(SEARCH("n",C11)))</formula>
    </cfRule>
    <cfRule type="containsText" dxfId="36" priority="20" operator="containsText" text="Y">
      <formula>NOT(ISERROR(SEARCH("Y",C11)))</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2 - Reading&amp;R&amp;"Arial,Regular"&amp;10Version 1 : July 2015</oddHeader>
  </headerFooter>
  <rowBreaks count="1" manualBreakCount="1">
    <brk id="51" max="24"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1"/>
  <sheetViews>
    <sheetView zoomScale="70" zoomScaleNormal="70" zoomScaleSheetLayoutView="30" zoomScalePageLayoutView="80" workbookViewId="0">
      <selection activeCell="U44" sqref="U44"/>
    </sheetView>
  </sheetViews>
  <sheetFormatPr defaultColWidth="8.81640625" defaultRowHeight="14.5" x14ac:dyDescent="0.35"/>
  <cols>
    <col min="1" max="1" width="12.54296875" style="2" customWidth="1"/>
    <col min="2" max="2" width="14.7265625" style="2" customWidth="1"/>
    <col min="3" max="3" width="21.1796875" style="2" customWidth="1"/>
    <col min="4" max="4" width="14.81640625" style="2" customWidth="1"/>
    <col min="5" max="5" width="11.26953125" style="2" customWidth="1"/>
    <col min="6" max="6" width="13" style="2" customWidth="1"/>
    <col min="7" max="7" width="16" style="2" customWidth="1"/>
    <col min="8" max="8" width="15.453125" style="2" customWidth="1"/>
    <col min="9" max="9" width="11.26953125" style="2" customWidth="1"/>
    <col min="10" max="11" width="12.26953125" style="2" customWidth="1"/>
    <col min="12" max="12" width="12.54296875" style="2" customWidth="1"/>
    <col min="13" max="13" width="11.81640625" style="2" customWidth="1"/>
    <col min="14" max="14" width="12.1796875" style="2" customWidth="1"/>
    <col min="15" max="15" width="7.453125" style="1" customWidth="1"/>
    <col min="16" max="19" width="7.453125" style="2" customWidth="1"/>
    <col min="20" max="16384" width="8.81640625" style="2"/>
  </cols>
  <sheetData>
    <row r="1" spans="1:20" ht="30" customHeight="1" x14ac:dyDescent="0.35">
      <c r="A1" s="172" t="s">
        <v>30</v>
      </c>
      <c r="B1" s="173"/>
      <c r="C1" s="279" t="s">
        <v>31</v>
      </c>
      <c r="D1" s="259" t="s">
        <v>79</v>
      </c>
      <c r="E1" s="308" t="s">
        <v>33</v>
      </c>
      <c r="F1" s="338"/>
      <c r="G1" s="338"/>
      <c r="H1" s="338"/>
      <c r="I1" s="265"/>
      <c r="J1" s="273" t="s">
        <v>92</v>
      </c>
      <c r="K1" s="327"/>
      <c r="L1" s="274"/>
      <c r="M1" s="274"/>
      <c r="N1" s="275"/>
    </row>
    <row r="2" spans="1:20" ht="30.75" customHeight="1" thickBot="1" x14ac:dyDescent="0.4">
      <c r="A2" s="237"/>
      <c r="B2" s="261"/>
      <c r="C2" s="339"/>
      <c r="D2" s="260"/>
      <c r="E2" s="340" t="s">
        <v>68</v>
      </c>
      <c r="F2" s="341"/>
      <c r="G2" s="341"/>
      <c r="H2" s="89" t="s">
        <v>69</v>
      </c>
      <c r="I2" s="89" t="s">
        <v>70</v>
      </c>
      <c r="J2" s="328"/>
      <c r="K2" s="329"/>
      <c r="L2" s="330"/>
      <c r="M2" s="277"/>
      <c r="N2" s="278"/>
    </row>
    <row r="3" spans="1:20" ht="18" customHeight="1" x14ac:dyDescent="0.35">
      <c r="A3" s="252" t="s">
        <v>13</v>
      </c>
      <c r="B3" s="253"/>
      <c r="C3" s="262" t="s">
        <v>91</v>
      </c>
      <c r="D3" s="332" t="s">
        <v>40</v>
      </c>
      <c r="E3" s="297" t="s">
        <v>87</v>
      </c>
      <c r="F3" s="321" t="s">
        <v>88</v>
      </c>
      <c r="G3" s="321" t="s">
        <v>89</v>
      </c>
      <c r="H3" s="281" t="s">
        <v>41</v>
      </c>
      <c r="I3" s="335" t="s">
        <v>90</v>
      </c>
      <c r="J3" s="297" t="s">
        <v>93</v>
      </c>
      <c r="K3" s="321" t="s">
        <v>94</v>
      </c>
      <c r="L3" s="281" t="s">
        <v>95</v>
      </c>
      <c r="M3" s="281" t="s">
        <v>96</v>
      </c>
      <c r="N3" s="281" t="s">
        <v>97</v>
      </c>
      <c r="O3" s="219" t="s">
        <v>63</v>
      </c>
      <c r="P3" s="207" t="s">
        <v>55</v>
      </c>
      <c r="Q3" s="233" t="s">
        <v>56</v>
      </c>
      <c r="R3" s="205" t="s">
        <v>59</v>
      </c>
      <c r="S3" s="289" t="s">
        <v>65</v>
      </c>
      <c r="T3" s="228" t="s">
        <v>66</v>
      </c>
    </row>
    <row r="4" spans="1:20" ht="15.75" customHeight="1" x14ac:dyDescent="0.35">
      <c r="A4" s="254"/>
      <c r="B4" s="255"/>
      <c r="C4" s="263"/>
      <c r="D4" s="333"/>
      <c r="E4" s="298"/>
      <c r="F4" s="322"/>
      <c r="G4" s="322"/>
      <c r="H4" s="305"/>
      <c r="I4" s="336"/>
      <c r="J4" s="298"/>
      <c r="K4" s="322"/>
      <c r="L4" s="282"/>
      <c r="M4" s="282"/>
      <c r="N4" s="282"/>
      <c r="O4" s="220"/>
      <c r="P4" s="208"/>
      <c r="Q4" s="234"/>
      <c r="R4" s="206"/>
      <c r="S4" s="290"/>
      <c r="T4" s="229"/>
    </row>
    <row r="5" spans="1:20" ht="15" customHeight="1" x14ac:dyDescent="0.35">
      <c r="A5" s="223" t="s">
        <v>11</v>
      </c>
      <c r="B5" s="216"/>
      <c r="C5" s="263"/>
      <c r="D5" s="333"/>
      <c r="E5" s="298"/>
      <c r="F5" s="322"/>
      <c r="G5" s="322"/>
      <c r="H5" s="305"/>
      <c r="I5" s="336"/>
      <c r="J5" s="298"/>
      <c r="K5" s="322"/>
      <c r="L5" s="282"/>
      <c r="M5" s="282"/>
      <c r="N5" s="282"/>
      <c r="O5" s="220"/>
      <c r="P5" s="208"/>
      <c r="Q5" s="234"/>
      <c r="R5" s="206"/>
      <c r="S5" s="290"/>
      <c r="T5" s="229"/>
    </row>
    <row r="6" spans="1:20" ht="18" customHeight="1" x14ac:dyDescent="0.35">
      <c r="A6" s="223"/>
      <c r="B6" s="216"/>
      <c r="C6" s="263"/>
      <c r="D6" s="333"/>
      <c r="E6" s="298"/>
      <c r="F6" s="322"/>
      <c r="G6" s="322"/>
      <c r="H6" s="305"/>
      <c r="I6" s="336"/>
      <c r="J6" s="298"/>
      <c r="K6" s="322"/>
      <c r="L6" s="282"/>
      <c r="M6" s="282"/>
      <c r="N6" s="282"/>
      <c r="O6" s="220"/>
      <c r="P6" s="208"/>
      <c r="Q6" s="234"/>
      <c r="R6" s="206"/>
      <c r="S6" s="290"/>
      <c r="T6" s="229"/>
    </row>
    <row r="7" spans="1:20" ht="18" customHeight="1" x14ac:dyDescent="0.35">
      <c r="A7" s="221" t="s">
        <v>12</v>
      </c>
      <c r="B7" s="222">
        <v>4</v>
      </c>
      <c r="C7" s="263"/>
      <c r="D7" s="333"/>
      <c r="E7" s="298"/>
      <c r="F7" s="322"/>
      <c r="G7" s="322"/>
      <c r="H7" s="305"/>
      <c r="I7" s="336"/>
      <c r="J7" s="298"/>
      <c r="K7" s="322"/>
      <c r="L7" s="282"/>
      <c r="M7" s="282"/>
      <c r="N7" s="282"/>
      <c r="O7" s="220"/>
      <c r="P7" s="208"/>
      <c r="Q7" s="234"/>
      <c r="R7" s="206"/>
      <c r="S7" s="290"/>
      <c r="T7" s="229"/>
    </row>
    <row r="8" spans="1:20" ht="18" customHeight="1" x14ac:dyDescent="0.35">
      <c r="A8" s="221"/>
      <c r="B8" s="222"/>
      <c r="C8" s="263"/>
      <c r="D8" s="333"/>
      <c r="E8" s="298"/>
      <c r="F8" s="322"/>
      <c r="G8" s="322"/>
      <c r="H8" s="305"/>
      <c r="I8" s="336"/>
      <c r="J8" s="298"/>
      <c r="K8" s="322"/>
      <c r="L8" s="282"/>
      <c r="M8" s="282"/>
      <c r="N8" s="282"/>
      <c r="O8" s="220"/>
      <c r="P8" s="208"/>
      <c r="Q8" s="234"/>
      <c r="R8" s="206"/>
      <c r="S8" s="290"/>
      <c r="T8" s="229"/>
    </row>
    <row r="9" spans="1:20" ht="18" customHeight="1" x14ac:dyDescent="0.35">
      <c r="A9" s="221"/>
      <c r="B9" s="222"/>
      <c r="C9" s="263"/>
      <c r="D9" s="333"/>
      <c r="E9" s="298"/>
      <c r="F9" s="322"/>
      <c r="G9" s="322"/>
      <c r="H9" s="305"/>
      <c r="I9" s="336"/>
      <c r="J9" s="298"/>
      <c r="K9" s="322"/>
      <c r="L9" s="282"/>
      <c r="M9" s="282"/>
      <c r="N9" s="282"/>
      <c r="O9" s="220"/>
      <c r="P9" s="208"/>
      <c r="Q9" s="234"/>
      <c r="R9" s="206"/>
      <c r="S9" s="290"/>
      <c r="T9" s="229"/>
    </row>
    <row r="10" spans="1:20" ht="26.5" customHeight="1" thickBot="1" x14ac:dyDescent="0.4">
      <c r="A10" s="250" t="s">
        <v>0</v>
      </c>
      <c r="B10" s="304"/>
      <c r="C10" s="264"/>
      <c r="D10" s="334"/>
      <c r="E10" s="299"/>
      <c r="F10" s="323"/>
      <c r="G10" s="323"/>
      <c r="H10" s="306"/>
      <c r="I10" s="337"/>
      <c r="J10" s="299"/>
      <c r="K10" s="323"/>
      <c r="L10" s="283"/>
      <c r="M10" s="283"/>
      <c r="N10" s="283"/>
      <c r="O10" s="331"/>
      <c r="P10" s="296"/>
      <c r="Q10" s="287"/>
      <c r="R10" s="288"/>
      <c r="S10" s="291"/>
      <c r="T10" s="292"/>
    </row>
    <row r="11" spans="1:20" ht="19.5" thickBot="1" x14ac:dyDescent="0.35">
      <c r="A11" s="3"/>
      <c r="B11" s="15"/>
      <c r="C11" s="83" t="s">
        <v>76</v>
      </c>
      <c r="D11" s="83" t="s">
        <v>76</v>
      </c>
      <c r="E11" s="83" t="s">
        <v>76</v>
      </c>
      <c r="F11" s="83" t="s">
        <v>76</v>
      </c>
      <c r="G11" s="83" t="s">
        <v>76</v>
      </c>
      <c r="H11" s="83" t="s">
        <v>76</v>
      </c>
      <c r="I11" s="83" t="s">
        <v>76</v>
      </c>
      <c r="J11" s="83" t="s">
        <v>76</v>
      </c>
      <c r="K11" s="83" t="s">
        <v>76</v>
      </c>
      <c r="L11" s="83" t="s">
        <v>76</v>
      </c>
      <c r="M11" s="83" t="s">
        <v>76</v>
      </c>
      <c r="N11" s="83" t="s">
        <v>76</v>
      </c>
      <c r="O11" s="72">
        <f t="shared" ref="O11:O45" si="0">COUNTIF(C11:N11,"N")</f>
        <v>0</v>
      </c>
      <c r="P11" s="72">
        <f t="shared" ref="P11:P45" si="1">COUNTIF(C11:N11,"C")</f>
        <v>0</v>
      </c>
      <c r="Q11" s="72">
        <f t="shared" ref="Q11:Q45" si="2">COUNTIF(C11:N11,"Y")</f>
        <v>12</v>
      </c>
      <c r="R11" s="66">
        <f t="shared" ref="R11:R45" si="3">COUNTIF(C11:N11,"B")</f>
        <v>0</v>
      </c>
      <c r="S11" s="45">
        <f>SUM(P11:R11)</f>
        <v>12</v>
      </c>
      <c r="T11" s="52">
        <f>S11/12</f>
        <v>1</v>
      </c>
    </row>
    <row r="12" spans="1:20" ht="19.5" thickBot="1" x14ac:dyDescent="0.35">
      <c r="A12" s="4"/>
      <c r="B12" s="16"/>
      <c r="C12" s="35" t="s">
        <v>77</v>
      </c>
      <c r="D12" s="35" t="s">
        <v>77</v>
      </c>
      <c r="E12" s="35" t="s">
        <v>77</v>
      </c>
      <c r="F12" s="35" t="s">
        <v>77</v>
      </c>
      <c r="G12" s="35" t="s">
        <v>77</v>
      </c>
      <c r="H12" s="35" t="s">
        <v>77</v>
      </c>
      <c r="I12" s="35" t="s">
        <v>77</v>
      </c>
      <c r="J12" s="35" t="s">
        <v>77</v>
      </c>
      <c r="K12" s="35" t="s">
        <v>77</v>
      </c>
      <c r="L12" s="35" t="s">
        <v>77</v>
      </c>
      <c r="M12" s="35" t="s">
        <v>77</v>
      </c>
      <c r="N12" s="35" t="s">
        <v>77</v>
      </c>
      <c r="O12" s="79">
        <f>COUNTIF(C12:N12,"N")</f>
        <v>12</v>
      </c>
      <c r="P12" s="79">
        <f>COUNTIF(C12:N12,"C")</f>
        <v>0</v>
      </c>
      <c r="Q12" s="79">
        <f>COUNTIF(C12:N12,"Y")</f>
        <v>0</v>
      </c>
      <c r="R12" s="67">
        <f>COUNTIF(C12:N12,"B")</f>
        <v>0</v>
      </c>
      <c r="S12" s="46">
        <f t="shared" ref="S12:S45" si="4">SUM(P12:R12)</f>
        <v>0</v>
      </c>
      <c r="T12" s="52">
        <f t="shared" ref="T12:T45" si="5">S12/12</f>
        <v>0</v>
      </c>
    </row>
    <row r="13" spans="1:20" ht="19.5" thickBot="1" x14ac:dyDescent="0.35">
      <c r="A13" s="4"/>
      <c r="B13" s="16"/>
      <c r="C13" s="35" t="s">
        <v>78</v>
      </c>
      <c r="D13" s="35" t="s">
        <v>78</v>
      </c>
      <c r="E13" s="35" t="s">
        <v>78</v>
      </c>
      <c r="F13" s="35" t="s">
        <v>78</v>
      </c>
      <c r="G13" s="35" t="s">
        <v>78</v>
      </c>
      <c r="H13" s="35" t="s">
        <v>78</v>
      </c>
      <c r="I13" s="35" t="s">
        <v>78</v>
      </c>
      <c r="J13" s="35" t="s">
        <v>78</v>
      </c>
      <c r="K13" s="35" t="s">
        <v>78</v>
      </c>
      <c r="L13" s="35" t="s">
        <v>78</v>
      </c>
      <c r="M13" s="35" t="s">
        <v>78</v>
      </c>
      <c r="N13" s="35" t="s">
        <v>78</v>
      </c>
      <c r="O13" s="79">
        <f t="shared" si="0"/>
        <v>0</v>
      </c>
      <c r="P13" s="79">
        <f t="shared" si="1"/>
        <v>12</v>
      </c>
      <c r="Q13" s="79">
        <f t="shared" si="2"/>
        <v>0</v>
      </c>
      <c r="R13" s="67">
        <f t="shared" si="3"/>
        <v>0</v>
      </c>
      <c r="S13" s="46">
        <f t="shared" si="4"/>
        <v>12</v>
      </c>
      <c r="T13" s="52">
        <f t="shared" si="5"/>
        <v>1</v>
      </c>
    </row>
    <row r="14" spans="1:20" ht="19.5" thickBot="1" x14ac:dyDescent="0.35">
      <c r="A14" s="4"/>
      <c r="B14" s="16"/>
      <c r="C14" s="35" t="s">
        <v>80</v>
      </c>
      <c r="D14" s="35" t="s">
        <v>80</v>
      </c>
      <c r="E14" s="35" t="s">
        <v>80</v>
      </c>
      <c r="F14" s="35" t="s">
        <v>80</v>
      </c>
      <c r="G14" s="35" t="s">
        <v>80</v>
      </c>
      <c r="H14" s="35" t="s">
        <v>80</v>
      </c>
      <c r="I14" s="35" t="s">
        <v>80</v>
      </c>
      <c r="J14" s="35" t="s">
        <v>80</v>
      </c>
      <c r="K14" s="35" t="s">
        <v>80</v>
      </c>
      <c r="L14" s="35" t="s">
        <v>80</v>
      </c>
      <c r="M14" s="35" t="s">
        <v>80</v>
      </c>
      <c r="N14" s="35" t="s">
        <v>80</v>
      </c>
      <c r="O14" s="79">
        <f t="shared" si="0"/>
        <v>0</v>
      </c>
      <c r="P14" s="79">
        <f t="shared" si="1"/>
        <v>0</v>
      </c>
      <c r="Q14" s="79">
        <f t="shared" si="2"/>
        <v>0</v>
      </c>
      <c r="R14" s="67">
        <f t="shared" si="3"/>
        <v>12</v>
      </c>
      <c r="S14" s="46">
        <f t="shared" si="4"/>
        <v>12</v>
      </c>
      <c r="T14" s="52">
        <f t="shared" si="5"/>
        <v>1</v>
      </c>
    </row>
    <row r="15" spans="1:20" ht="19.5" thickBot="1" x14ac:dyDescent="0.35">
      <c r="A15" s="4"/>
      <c r="B15" s="16"/>
      <c r="C15" s="11"/>
      <c r="D15" s="35"/>
      <c r="E15" s="11"/>
      <c r="F15" s="53"/>
      <c r="G15" s="53"/>
      <c r="H15" s="13"/>
      <c r="I15" s="12"/>
      <c r="J15" s="11"/>
      <c r="K15" s="53"/>
      <c r="L15" s="13"/>
      <c r="M15" s="13"/>
      <c r="N15" s="12"/>
      <c r="O15" s="79">
        <f t="shared" si="0"/>
        <v>0</v>
      </c>
      <c r="P15" s="79">
        <f t="shared" si="1"/>
        <v>0</v>
      </c>
      <c r="Q15" s="79">
        <f t="shared" si="2"/>
        <v>0</v>
      </c>
      <c r="R15" s="67">
        <f t="shared" si="3"/>
        <v>0</v>
      </c>
      <c r="S15" s="46">
        <f t="shared" si="4"/>
        <v>0</v>
      </c>
      <c r="T15" s="52">
        <f t="shared" si="5"/>
        <v>0</v>
      </c>
    </row>
    <row r="16" spans="1:20" ht="19.5" thickBot="1" x14ac:dyDescent="0.35">
      <c r="A16" s="4"/>
      <c r="B16" s="16"/>
      <c r="C16" s="11"/>
      <c r="D16" s="35"/>
      <c r="E16" s="11"/>
      <c r="F16" s="53"/>
      <c r="G16" s="53"/>
      <c r="H16" s="13"/>
      <c r="I16" s="12"/>
      <c r="J16" s="11"/>
      <c r="K16" s="53"/>
      <c r="L16" s="13"/>
      <c r="M16" s="13"/>
      <c r="N16" s="12"/>
      <c r="O16" s="79">
        <f t="shared" si="0"/>
        <v>0</v>
      </c>
      <c r="P16" s="79">
        <f t="shared" si="1"/>
        <v>0</v>
      </c>
      <c r="Q16" s="79">
        <f t="shared" si="2"/>
        <v>0</v>
      </c>
      <c r="R16" s="67">
        <f t="shared" si="3"/>
        <v>0</v>
      </c>
      <c r="S16" s="46">
        <f t="shared" si="4"/>
        <v>0</v>
      </c>
      <c r="T16" s="52">
        <f t="shared" si="5"/>
        <v>0</v>
      </c>
    </row>
    <row r="17" spans="1:20" ht="19.5" thickBot="1" x14ac:dyDescent="0.35">
      <c r="A17" s="4"/>
      <c r="B17" s="16"/>
      <c r="C17" s="11"/>
      <c r="D17" s="35"/>
      <c r="E17" s="11"/>
      <c r="F17" s="53"/>
      <c r="G17" s="53"/>
      <c r="H17" s="13"/>
      <c r="I17" s="12"/>
      <c r="J17" s="11"/>
      <c r="K17" s="53"/>
      <c r="L17" s="13"/>
      <c r="M17" s="13"/>
      <c r="N17" s="12"/>
      <c r="O17" s="79">
        <f t="shared" si="0"/>
        <v>0</v>
      </c>
      <c r="P17" s="79">
        <f t="shared" si="1"/>
        <v>0</v>
      </c>
      <c r="Q17" s="79">
        <f t="shared" si="2"/>
        <v>0</v>
      </c>
      <c r="R17" s="67">
        <f t="shared" si="3"/>
        <v>0</v>
      </c>
      <c r="S17" s="46">
        <f t="shared" si="4"/>
        <v>0</v>
      </c>
      <c r="T17" s="52">
        <f t="shared" si="5"/>
        <v>0</v>
      </c>
    </row>
    <row r="18" spans="1:20" ht="19.5" thickBot="1" x14ac:dyDescent="0.35">
      <c r="A18" s="4"/>
      <c r="B18" s="16"/>
      <c r="C18" s="11"/>
      <c r="D18" s="35"/>
      <c r="E18" s="11"/>
      <c r="F18" s="53"/>
      <c r="G18" s="53"/>
      <c r="H18" s="13"/>
      <c r="I18" s="12"/>
      <c r="J18" s="11"/>
      <c r="K18" s="53"/>
      <c r="L18" s="13"/>
      <c r="M18" s="13"/>
      <c r="N18" s="12"/>
      <c r="O18" s="79">
        <f t="shared" si="0"/>
        <v>0</v>
      </c>
      <c r="P18" s="79">
        <f t="shared" si="1"/>
        <v>0</v>
      </c>
      <c r="Q18" s="79">
        <f t="shared" si="2"/>
        <v>0</v>
      </c>
      <c r="R18" s="67">
        <f t="shared" si="3"/>
        <v>0</v>
      </c>
      <c r="S18" s="46">
        <f t="shared" si="4"/>
        <v>0</v>
      </c>
      <c r="T18" s="52">
        <f t="shared" si="5"/>
        <v>0</v>
      </c>
    </row>
    <row r="19" spans="1:20" ht="19.5" thickBot="1" x14ac:dyDescent="0.35">
      <c r="A19" s="4"/>
      <c r="B19" s="16"/>
      <c r="C19" s="11"/>
      <c r="D19" s="35"/>
      <c r="E19" s="11"/>
      <c r="F19" s="53"/>
      <c r="G19" s="53"/>
      <c r="H19" s="13"/>
      <c r="I19" s="12"/>
      <c r="J19" s="11"/>
      <c r="K19" s="53"/>
      <c r="L19" s="13"/>
      <c r="M19" s="13"/>
      <c r="N19" s="12"/>
      <c r="O19" s="79">
        <f t="shared" si="0"/>
        <v>0</v>
      </c>
      <c r="P19" s="79">
        <f t="shared" si="1"/>
        <v>0</v>
      </c>
      <c r="Q19" s="79">
        <f t="shared" si="2"/>
        <v>0</v>
      </c>
      <c r="R19" s="67">
        <f t="shared" si="3"/>
        <v>0</v>
      </c>
      <c r="S19" s="46">
        <f t="shared" si="4"/>
        <v>0</v>
      </c>
      <c r="T19" s="52">
        <f t="shared" si="5"/>
        <v>0</v>
      </c>
    </row>
    <row r="20" spans="1:20" ht="19.5" thickBot="1" x14ac:dyDescent="0.35">
      <c r="A20" s="4"/>
      <c r="B20" s="16"/>
      <c r="C20" s="11"/>
      <c r="D20" s="35"/>
      <c r="E20" s="11"/>
      <c r="F20" s="53"/>
      <c r="G20" s="53"/>
      <c r="H20" s="13"/>
      <c r="I20" s="12"/>
      <c r="J20" s="11"/>
      <c r="K20" s="53"/>
      <c r="L20" s="13"/>
      <c r="M20" s="13"/>
      <c r="N20" s="12"/>
      <c r="O20" s="79">
        <f t="shared" si="0"/>
        <v>0</v>
      </c>
      <c r="P20" s="79">
        <f t="shared" si="1"/>
        <v>0</v>
      </c>
      <c r="Q20" s="79">
        <f t="shared" si="2"/>
        <v>0</v>
      </c>
      <c r="R20" s="67">
        <f t="shared" si="3"/>
        <v>0</v>
      </c>
      <c r="S20" s="46">
        <f t="shared" si="4"/>
        <v>0</v>
      </c>
      <c r="T20" s="52">
        <f t="shared" si="5"/>
        <v>0</v>
      </c>
    </row>
    <row r="21" spans="1:20" ht="19.5" thickBot="1" x14ac:dyDescent="0.35">
      <c r="A21" s="4"/>
      <c r="B21" s="16"/>
      <c r="C21" s="11"/>
      <c r="D21" s="35"/>
      <c r="E21" s="11"/>
      <c r="F21" s="53"/>
      <c r="G21" s="53"/>
      <c r="H21" s="13"/>
      <c r="I21" s="12"/>
      <c r="J21" s="11"/>
      <c r="K21" s="53"/>
      <c r="L21" s="13"/>
      <c r="M21" s="13"/>
      <c r="N21" s="12"/>
      <c r="O21" s="79">
        <f t="shared" si="0"/>
        <v>0</v>
      </c>
      <c r="P21" s="79">
        <f t="shared" si="1"/>
        <v>0</v>
      </c>
      <c r="Q21" s="79">
        <f t="shared" si="2"/>
        <v>0</v>
      </c>
      <c r="R21" s="67">
        <f t="shared" si="3"/>
        <v>0</v>
      </c>
      <c r="S21" s="46">
        <f t="shared" si="4"/>
        <v>0</v>
      </c>
      <c r="T21" s="52">
        <f t="shared" si="5"/>
        <v>0</v>
      </c>
    </row>
    <row r="22" spans="1:20" ht="19.5" thickBot="1" x14ac:dyDescent="0.35">
      <c r="A22" s="4"/>
      <c r="B22" s="16"/>
      <c r="C22" s="11"/>
      <c r="D22" s="35"/>
      <c r="E22" s="11"/>
      <c r="F22" s="53"/>
      <c r="G22" s="53"/>
      <c r="H22" s="13"/>
      <c r="I22" s="12"/>
      <c r="J22" s="11"/>
      <c r="K22" s="53"/>
      <c r="L22" s="13"/>
      <c r="M22" s="13"/>
      <c r="N22" s="12"/>
      <c r="O22" s="79">
        <f t="shared" si="0"/>
        <v>0</v>
      </c>
      <c r="P22" s="79">
        <f t="shared" si="1"/>
        <v>0</v>
      </c>
      <c r="Q22" s="79">
        <f t="shared" si="2"/>
        <v>0</v>
      </c>
      <c r="R22" s="67">
        <f t="shared" si="3"/>
        <v>0</v>
      </c>
      <c r="S22" s="46">
        <f t="shared" si="4"/>
        <v>0</v>
      </c>
      <c r="T22" s="52">
        <f t="shared" si="5"/>
        <v>0</v>
      </c>
    </row>
    <row r="23" spans="1:20" ht="19.5" thickBot="1" x14ac:dyDescent="0.35">
      <c r="A23" s="4"/>
      <c r="B23" s="16"/>
      <c r="C23" s="11"/>
      <c r="D23" s="35"/>
      <c r="E23" s="11"/>
      <c r="F23" s="53"/>
      <c r="G23" s="53"/>
      <c r="H23" s="13"/>
      <c r="I23" s="12"/>
      <c r="J23" s="11"/>
      <c r="K23" s="53"/>
      <c r="L23" s="13"/>
      <c r="M23" s="13"/>
      <c r="N23" s="12"/>
      <c r="O23" s="79">
        <f t="shared" si="0"/>
        <v>0</v>
      </c>
      <c r="P23" s="79">
        <f t="shared" si="1"/>
        <v>0</v>
      </c>
      <c r="Q23" s="79">
        <f t="shared" si="2"/>
        <v>0</v>
      </c>
      <c r="R23" s="67">
        <f t="shared" si="3"/>
        <v>0</v>
      </c>
      <c r="S23" s="46">
        <f t="shared" si="4"/>
        <v>0</v>
      </c>
      <c r="T23" s="52">
        <f t="shared" si="5"/>
        <v>0</v>
      </c>
    </row>
    <row r="24" spans="1:20" ht="19.5" thickBot="1" x14ac:dyDescent="0.35">
      <c r="A24" s="5"/>
      <c r="B24" s="16"/>
      <c r="C24" s="11"/>
      <c r="D24" s="35"/>
      <c r="E24" s="11"/>
      <c r="F24" s="53"/>
      <c r="G24" s="53"/>
      <c r="H24" s="13"/>
      <c r="I24" s="12"/>
      <c r="J24" s="11"/>
      <c r="K24" s="53"/>
      <c r="L24" s="13"/>
      <c r="M24" s="13"/>
      <c r="N24" s="12"/>
      <c r="O24" s="79">
        <f t="shared" si="0"/>
        <v>0</v>
      </c>
      <c r="P24" s="79">
        <f t="shared" si="1"/>
        <v>0</v>
      </c>
      <c r="Q24" s="79">
        <f t="shared" si="2"/>
        <v>0</v>
      </c>
      <c r="R24" s="67">
        <f t="shared" si="3"/>
        <v>0</v>
      </c>
      <c r="S24" s="46">
        <f t="shared" si="4"/>
        <v>0</v>
      </c>
      <c r="T24" s="52">
        <f t="shared" si="5"/>
        <v>0</v>
      </c>
    </row>
    <row r="25" spans="1:20" ht="19.5" thickBot="1" x14ac:dyDescent="0.35">
      <c r="A25" s="5"/>
      <c r="B25" s="16"/>
      <c r="C25" s="11"/>
      <c r="D25" s="35"/>
      <c r="E25" s="11"/>
      <c r="F25" s="53"/>
      <c r="G25" s="53"/>
      <c r="H25" s="13"/>
      <c r="I25" s="12"/>
      <c r="J25" s="11"/>
      <c r="K25" s="53"/>
      <c r="L25" s="13"/>
      <c r="M25" s="13"/>
      <c r="N25" s="12"/>
      <c r="O25" s="79">
        <f t="shared" si="0"/>
        <v>0</v>
      </c>
      <c r="P25" s="79">
        <f t="shared" si="1"/>
        <v>0</v>
      </c>
      <c r="Q25" s="79">
        <f t="shared" si="2"/>
        <v>0</v>
      </c>
      <c r="R25" s="67">
        <f t="shared" si="3"/>
        <v>0</v>
      </c>
      <c r="S25" s="46">
        <f t="shared" si="4"/>
        <v>0</v>
      </c>
      <c r="T25" s="52">
        <f t="shared" si="5"/>
        <v>0</v>
      </c>
    </row>
    <row r="26" spans="1:20" ht="19" thickBot="1" x14ac:dyDescent="0.5">
      <c r="A26" s="4"/>
      <c r="B26" s="16"/>
      <c r="C26" s="11"/>
      <c r="D26" s="35"/>
      <c r="E26" s="11"/>
      <c r="F26" s="53"/>
      <c r="G26" s="53"/>
      <c r="H26" s="13"/>
      <c r="I26" s="12"/>
      <c r="J26" s="11"/>
      <c r="K26" s="53"/>
      <c r="L26" s="13"/>
      <c r="M26" s="13"/>
      <c r="N26" s="12"/>
      <c r="O26" s="79">
        <f t="shared" si="0"/>
        <v>0</v>
      </c>
      <c r="P26" s="79">
        <f t="shared" si="1"/>
        <v>0</v>
      </c>
      <c r="Q26" s="79">
        <f t="shared" si="2"/>
        <v>0</v>
      </c>
      <c r="R26" s="67">
        <f t="shared" si="3"/>
        <v>0</v>
      </c>
      <c r="S26" s="46">
        <f t="shared" si="4"/>
        <v>0</v>
      </c>
      <c r="T26" s="52">
        <f t="shared" si="5"/>
        <v>0</v>
      </c>
    </row>
    <row r="27" spans="1:20" ht="19" thickBot="1" x14ac:dyDescent="0.5">
      <c r="A27" s="4"/>
      <c r="B27" s="16"/>
      <c r="C27" s="11"/>
      <c r="D27" s="35"/>
      <c r="E27" s="11"/>
      <c r="F27" s="53"/>
      <c r="G27" s="53"/>
      <c r="H27" s="13"/>
      <c r="I27" s="12"/>
      <c r="J27" s="11"/>
      <c r="K27" s="53"/>
      <c r="L27" s="13"/>
      <c r="M27" s="13"/>
      <c r="N27" s="12"/>
      <c r="O27" s="79">
        <f t="shared" si="0"/>
        <v>0</v>
      </c>
      <c r="P27" s="79">
        <f t="shared" si="1"/>
        <v>0</v>
      </c>
      <c r="Q27" s="79">
        <f t="shared" si="2"/>
        <v>0</v>
      </c>
      <c r="R27" s="67">
        <f t="shared" si="3"/>
        <v>0</v>
      </c>
      <c r="S27" s="46">
        <f t="shared" si="4"/>
        <v>0</v>
      </c>
      <c r="T27" s="52">
        <f t="shared" si="5"/>
        <v>0</v>
      </c>
    </row>
    <row r="28" spans="1:20" ht="19" thickBot="1" x14ac:dyDescent="0.5">
      <c r="A28" s="4"/>
      <c r="B28" s="16"/>
      <c r="C28" s="11"/>
      <c r="D28" s="35"/>
      <c r="E28" s="11"/>
      <c r="F28" s="53"/>
      <c r="G28" s="53"/>
      <c r="H28" s="13"/>
      <c r="I28" s="12"/>
      <c r="J28" s="11"/>
      <c r="K28" s="53"/>
      <c r="L28" s="13"/>
      <c r="M28" s="13"/>
      <c r="N28" s="12"/>
      <c r="O28" s="79">
        <f t="shared" si="0"/>
        <v>0</v>
      </c>
      <c r="P28" s="79">
        <f t="shared" si="1"/>
        <v>0</v>
      </c>
      <c r="Q28" s="79">
        <f t="shared" si="2"/>
        <v>0</v>
      </c>
      <c r="R28" s="67">
        <f t="shared" si="3"/>
        <v>0</v>
      </c>
      <c r="S28" s="46">
        <f t="shared" si="4"/>
        <v>0</v>
      </c>
      <c r="T28" s="52">
        <f t="shared" si="5"/>
        <v>0</v>
      </c>
    </row>
    <row r="29" spans="1:20" ht="19" thickBot="1" x14ac:dyDescent="0.5">
      <c r="A29" s="4"/>
      <c r="B29" s="16"/>
      <c r="C29" s="11"/>
      <c r="D29" s="35"/>
      <c r="E29" s="11"/>
      <c r="F29" s="53"/>
      <c r="G29" s="53"/>
      <c r="H29" s="13"/>
      <c r="I29" s="12"/>
      <c r="J29" s="11"/>
      <c r="K29" s="53"/>
      <c r="L29" s="13"/>
      <c r="M29" s="13"/>
      <c r="N29" s="12"/>
      <c r="O29" s="79">
        <f t="shared" si="0"/>
        <v>0</v>
      </c>
      <c r="P29" s="79">
        <f t="shared" si="1"/>
        <v>0</v>
      </c>
      <c r="Q29" s="79">
        <f t="shared" si="2"/>
        <v>0</v>
      </c>
      <c r="R29" s="67">
        <f t="shared" si="3"/>
        <v>0</v>
      </c>
      <c r="S29" s="46">
        <f t="shared" si="4"/>
        <v>0</v>
      </c>
      <c r="T29" s="52">
        <f t="shared" si="5"/>
        <v>0</v>
      </c>
    </row>
    <row r="30" spans="1:20" ht="19" thickBot="1" x14ac:dyDescent="0.5">
      <c r="A30" s="4"/>
      <c r="B30" s="16"/>
      <c r="C30" s="11"/>
      <c r="D30" s="35"/>
      <c r="E30" s="11"/>
      <c r="F30" s="53"/>
      <c r="G30" s="53"/>
      <c r="H30" s="13"/>
      <c r="I30" s="12"/>
      <c r="J30" s="11"/>
      <c r="K30" s="53"/>
      <c r="L30" s="13"/>
      <c r="M30" s="13"/>
      <c r="N30" s="12"/>
      <c r="O30" s="79">
        <f t="shared" si="0"/>
        <v>0</v>
      </c>
      <c r="P30" s="79">
        <f t="shared" si="1"/>
        <v>0</v>
      </c>
      <c r="Q30" s="79">
        <f t="shared" si="2"/>
        <v>0</v>
      </c>
      <c r="R30" s="67">
        <f t="shared" si="3"/>
        <v>0</v>
      </c>
      <c r="S30" s="46">
        <f t="shared" si="4"/>
        <v>0</v>
      </c>
      <c r="T30" s="52">
        <f t="shared" si="5"/>
        <v>0</v>
      </c>
    </row>
    <row r="31" spans="1:20" ht="16.5" customHeight="1" thickBot="1" x14ac:dyDescent="0.5">
      <c r="A31" s="4"/>
      <c r="B31" s="17"/>
      <c r="C31" s="11"/>
      <c r="D31" s="35"/>
      <c r="E31" s="11"/>
      <c r="F31" s="53"/>
      <c r="G31" s="53"/>
      <c r="H31" s="13"/>
      <c r="I31" s="12"/>
      <c r="J31" s="11"/>
      <c r="K31" s="53"/>
      <c r="L31" s="13"/>
      <c r="M31" s="13"/>
      <c r="N31" s="12"/>
      <c r="O31" s="79">
        <f t="shared" si="0"/>
        <v>0</v>
      </c>
      <c r="P31" s="79">
        <f t="shared" si="1"/>
        <v>0</v>
      </c>
      <c r="Q31" s="79">
        <f t="shared" si="2"/>
        <v>0</v>
      </c>
      <c r="R31" s="67">
        <f t="shared" si="3"/>
        <v>0</v>
      </c>
      <c r="S31" s="46">
        <f t="shared" si="4"/>
        <v>0</v>
      </c>
      <c r="T31" s="52">
        <f t="shared" si="5"/>
        <v>0</v>
      </c>
    </row>
    <row r="32" spans="1:20" ht="19" thickBot="1" x14ac:dyDescent="0.5">
      <c r="A32" s="6"/>
      <c r="B32" s="18"/>
      <c r="C32" s="11"/>
      <c r="D32" s="35"/>
      <c r="E32" s="11"/>
      <c r="F32" s="53"/>
      <c r="G32" s="53"/>
      <c r="H32" s="13"/>
      <c r="I32" s="12"/>
      <c r="J32" s="11"/>
      <c r="K32" s="53"/>
      <c r="L32" s="13"/>
      <c r="M32" s="13"/>
      <c r="N32" s="12"/>
      <c r="O32" s="79">
        <f t="shared" si="0"/>
        <v>0</v>
      </c>
      <c r="P32" s="79">
        <f t="shared" si="1"/>
        <v>0</v>
      </c>
      <c r="Q32" s="79">
        <f t="shared" si="2"/>
        <v>0</v>
      </c>
      <c r="R32" s="67">
        <f t="shared" si="3"/>
        <v>0</v>
      </c>
      <c r="S32" s="46">
        <f t="shared" si="4"/>
        <v>0</v>
      </c>
      <c r="T32" s="52">
        <f t="shared" si="5"/>
        <v>0</v>
      </c>
    </row>
    <row r="33" spans="1:20" ht="19" thickBot="1" x14ac:dyDescent="0.5">
      <c r="A33" s="6"/>
      <c r="B33" s="18"/>
      <c r="C33" s="11"/>
      <c r="D33" s="35"/>
      <c r="E33" s="11"/>
      <c r="F33" s="53"/>
      <c r="G33" s="53"/>
      <c r="H33" s="13"/>
      <c r="I33" s="12"/>
      <c r="J33" s="11"/>
      <c r="K33" s="53"/>
      <c r="L33" s="13"/>
      <c r="M33" s="13"/>
      <c r="N33" s="12"/>
      <c r="O33" s="79">
        <f t="shared" si="0"/>
        <v>0</v>
      </c>
      <c r="P33" s="79">
        <f t="shared" si="1"/>
        <v>0</v>
      </c>
      <c r="Q33" s="79">
        <f t="shared" si="2"/>
        <v>0</v>
      </c>
      <c r="R33" s="67">
        <f t="shared" si="3"/>
        <v>0</v>
      </c>
      <c r="S33" s="46">
        <f t="shared" si="4"/>
        <v>0</v>
      </c>
      <c r="T33" s="52">
        <f t="shared" si="5"/>
        <v>0</v>
      </c>
    </row>
    <row r="34" spans="1:20" ht="19" thickBot="1" x14ac:dyDescent="0.5">
      <c r="A34" s="6"/>
      <c r="B34" s="18"/>
      <c r="C34" s="11"/>
      <c r="D34" s="35"/>
      <c r="E34" s="11"/>
      <c r="F34" s="53"/>
      <c r="G34" s="53"/>
      <c r="H34" s="13"/>
      <c r="I34" s="12"/>
      <c r="J34" s="11"/>
      <c r="K34" s="53"/>
      <c r="L34" s="13"/>
      <c r="M34" s="13"/>
      <c r="N34" s="12"/>
      <c r="O34" s="79">
        <f t="shared" si="0"/>
        <v>0</v>
      </c>
      <c r="P34" s="79">
        <f t="shared" si="1"/>
        <v>0</v>
      </c>
      <c r="Q34" s="79">
        <f t="shared" si="2"/>
        <v>0</v>
      </c>
      <c r="R34" s="67">
        <f t="shared" si="3"/>
        <v>0</v>
      </c>
      <c r="S34" s="46">
        <f t="shared" si="4"/>
        <v>0</v>
      </c>
      <c r="T34" s="52">
        <f t="shared" si="5"/>
        <v>0</v>
      </c>
    </row>
    <row r="35" spans="1:20" ht="19" thickBot="1" x14ac:dyDescent="0.5">
      <c r="A35" s="6"/>
      <c r="B35" s="18"/>
      <c r="C35" s="11"/>
      <c r="D35" s="35"/>
      <c r="E35" s="11"/>
      <c r="F35" s="53"/>
      <c r="G35" s="53"/>
      <c r="H35" s="13"/>
      <c r="I35" s="12"/>
      <c r="J35" s="11"/>
      <c r="K35" s="53"/>
      <c r="L35" s="13"/>
      <c r="M35" s="13"/>
      <c r="N35" s="12"/>
      <c r="O35" s="79">
        <f t="shared" si="0"/>
        <v>0</v>
      </c>
      <c r="P35" s="79">
        <f t="shared" si="1"/>
        <v>0</v>
      </c>
      <c r="Q35" s="79">
        <f t="shared" si="2"/>
        <v>0</v>
      </c>
      <c r="R35" s="67">
        <f t="shared" si="3"/>
        <v>0</v>
      </c>
      <c r="S35" s="46">
        <f t="shared" si="4"/>
        <v>0</v>
      </c>
      <c r="T35" s="52">
        <f t="shared" si="5"/>
        <v>0</v>
      </c>
    </row>
    <row r="36" spans="1:20" ht="19" thickBot="1" x14ac:dyDescent="0.5">
      <c r="A36" s="6"/>
      <c r="B36" s="18"/>
      <c r="C36" s="11"/>
      <c r="D36" s="35"/>
      <c r="E36" s="11"/>
      <c r="F36" s="53"/>
      <c r="G36" s="53"/>
      <c r="H36" s="13"/>
      <c r="I36" s="12"/>
      <c r="J36" s="11"/>
      <c r="K36" s="53"/>
      <c r="L36" s="13"/>
      <c r="M36" s="13"/>
      <c r="N36" s="12"/>
      <c r="O36" s="79">
        <f t="shared" si="0"/>
        <v>0</v>
      </c>
      <c r="P36" s="79">
        <f t="shared" si="1"/>
        <v>0</v>
      </c>
      <c r="Q36" s="79">
        <f t="shared" si="2"/>
        <v>0</v>
      </c>
      <c r="R36" s="67">
        <f t="shared" si="3"/>
        <v>0</v>
      </c>
      <c r="S36" s="46">
        <f t="shared" si="4"/>
        <v>0</v>
      </c>
      <c r="T36" s="52">
        <f t="shared" si="5"/>
        <v>0</v>
      </c>
    </row>
    <row r="37" spans="1:20" ht="19" thickBot="1" x14ac:dyDescent="0.5">
      <c r="A37" s="6"/>
      <c r="B37" s="18"/>
      <c r="C37" s="11"/>
      <c r="D37" s="35"/>
      <c r="E37" s="11"/>
      <c r="F37" s="53"/>
      <c r="G37" s="53"/>
      <c r="H37" s="13"/>
      <c r="I37" s="12"/>
      <c r="J37" s="11"/>
      <c r="K37" s="53"/>
      <c r="L37" s="13"/>
      <c r="M37" s="13"/>
      <c r="N37" s="12"/>
      <c r="O37" s="79">
        <f t="shared" si="0"/>
        <v>0</v>
      </c>
      <c r="P37" s="79">
        <f t="shared" si="1"/>
        <v>0</v>
      </c>
      <c r="Q37" s="79">
        <f t="shared" si="2"/>
        <v>0</v>
      </c>
      <c r="R37" s="67">
        <f t="shared" si="3"/>
        <v>0</v>
      </c>
      <c r="S37" s="46">
        <f t="shared" si="4"/>
        <v>0</v>
      </c>
      <c r="T37" s="52">
        <f t="shared" si="5"/>
        <v>0</v>
      </c>
    </row>
    <row r="38" spans="1:20" ht="19" thickBot="1" x14ac:dyDescent="0.5">
      <c r="A38" s="6"/>
      <c r="B38" s="18"/>
      <c r="C38" s="11"/>
      <c r="D38" s="35"/>
      <c r="E38" s="11"/>
      <c r="F38" s="53"/>
      <c r="G38" s="53"/>
      <c r="H38" s="13"/>
      <c r="I38" s="12"/>
      <c r="J38" s="11"/>
      <c r="K38" s="53"/>
      <c r="L38" s="13"/>
      <c r="M38" s="13"/>
      <c r="N38" s="12"/>
      <c r="O38" s="79">
        <f t="shared" si="0"/>
        <v>0</v>
      </c>
      <c r="P38" s="79">
        <f t="shared" si="1"/>
        <v>0</v>
      </c>
      <c r="Q38" s="79">
        <f t="shared" si="2"/>
        <v>0</v>
      </c>
      <c r="R38" s="67">
        <f t="shared" si="3"/>
        <v>0</v>
      </c>
      <c r="S38" s="46">
        <f t="shared" si="4"/>
        <v>0</v>
      </c>
      <c r="T38" s="52">
        <f t="shared" si="5"/>
        <v>0</v>
      </c>
    </row>
    <row r="39" spans="1:20" ht="19" thickBot="1" x14ac:dyDescent="0.5">
      <c r="A39" s="6"/>
      <c r="B39" s="18"/>
      <c r="C39" s="11"/>
      <c r="D39" s="35"/>
      <c r="E39" s="11"/>
      <c r="F39" s="53"/>
      <c r="G39" s="53"/>
      <c r="H39" s="13"/>
      <c r="I39" s="12"/>
      <c r="J39" s="11"/>
      <c r="K39" s="53"/>
      <c r="L39" s="13"/>
      <c r="M39" s="13"/>
      <c r="N39" s="12"/>
      <c r="O39" s="79">
        <f t="shared" si="0"/>
        <v>0</v>
      </c>
      <c r="P39" s="79">
        <f t="shared" si="1"/>
        <v>0</v>
      </c>
      <c r="Q39" s="79">
        <f t="shared" si="2"/>
        <v>0</v>
      </c>
      <c r="R39" s="67">
        <f t="shared" si="3"/>
        <v>0</v>
      </c>
      <c r="S39" s="46">
        <f t="shared" si="4"/>
        <v>0</v>
      </c>
      <c r="T39" s="52">
        <f t="shared" si="5"/>
        <v>0</v>
      </c>
    </row>
    <row r="40" spans="1:20" ht="19" thickBot="1" x14ac:dyDescent="0.5">
      <c r="A40" s="6"/>
      <c r="B40" s="18"/>
      <c r="C40" s="11"/>
      <c r="D40" s="35"/>
      <c r="E40" s="11"/>
      <c r="F40" s="53"/>
      <c r="G40" s="53"/>
      <c r="H40" s="13"/>
      <c r="I40" s="12"/>
      <c r="J40" s="11"/>
      <c r="K40" s="53"/>
      <c r="L40" s="13"/>
      <c r="M40" s="13"/>
      <c r="N40" s="12"/>
      <c r="O40" s="79">
        <f t="shared" si="0"/>
        <v>0</v>
      </c>
      <c r="P40" s="79">
        <f t="shared" si="1"/>
        <v>0</v>
      </c>
      <c r="Q40" s="79">
        <f t="shared" si="2"/>
        <v>0</v>
      </c>
      <c r="R40" s="67">
        <f t="shared" si="3"/>
        <v>0</v>
      </c>
      <c r="S40" s="46">
        <f t="shared" si="4"/>
        <v>0</v>
      </c>
      <c r="T40" s="52">
        <f t="shared" si="5"/>
        <v>0</v>
      </c>
    </row>
    <row r="41" spans="1:20" ht="19" thickBot="1" x14ac:dyDescent="0.5">
      <c r="A41" s="4"/>
      <c r="B41" s="15"/>
      <c r="C41" s="11"/>
      <c r="D41" s="35"/>
      <c r="E41" s="11"/>
      <c r="F41" s="53"/>
      <c r="G41" s="53"/>
      <c r="H41" s="13"/>
      <c r="I41" s="12"/>
      <c r="J41" s="11"/>
      <c r="K41" s="53"/>
      <c r="L41" s="13"/>
      <c r="M41" s="13"/>
      <c r="N41" s="12"/>
      <c r="O41" s="79">
        <f t="shared" si="0"/>
        <v>0</v>
      </c>
      <c r="P41" s="79">
        <f t="shared" si="1"/>
        <v>0</v>
      </c>
      <c r="Q41" s="79">
        <f t="shared" si="2"/>
        <v>0</v>
      </c>
      <c r="R41" s="67">
        <f t="shared" si="3"/>
        <v>0</v>
      </c>
      <c r="S41" s="46">
        <f t="shared" si="4"/>
        <v>0</v>
      </c>
      <c r="T41" s="52">
        <f t="shared" si="5"/>
        <v>0</v>
      </c>
    </row>
    <row r="42" spans="1:20" ht="19" thickBot="1" x14ac:dyDescent="0.5">
      <c r="A42" s="7"/>
      <c r="B42" s="19"/>
      <c r="C42" s="11"/>
      <c r="D42" s="35"/>
      <c r="E42" s="11"/>
      <c r="F42" s="53"/>
      <c r="G42" s="53"/>
      <c r="H42" s="13"/>
      <c r="I42" s="12"/>
      <c r="J42" s="11"/>
      <c r="K42" s="53"/>
      <c r="L42" s="13"/>
      <c r="M42" s="13"/>
      <c r="N42" s="12"/>
      <c r="O42" s="79">
        <f t="shared" si="0"/>
        <v>0</v>
      </c>
      <c r="P42" s="79">
        <f t="shared" si="1"/>
        <v>0</v>
      </c>
      <c r="Q42" s="79">
        <f t="shared" si="2"/>
        <v>0</v>
      </c>
      <c r="R42" s="67">
        <f t="shared" si="3"/>
        <v>0</v>
      </c>
      <c r="S42" s="46">
        <f t="shared" si="4"/>
        <v>0</v>
      </c>
      <c r="T42" s="52">
        <f t="shared" si="5"/>
        <v>0</v>
      </c>
    </row>
    <row r="43" spans="1:20" ht="19" thickBot="1" x14ac:dyDescent="0.5">
      <c r="A43" s="7"/>
      <c r="B43" s="19"/>
      <c r="C43" s="11"/>
      <c r="D43" s="35"/>
      <c r="E43" s="11"/>
      <c r="F43" s="53"/>
      <c r="G43" s="53"/>
      <c r="H43" s="13"/>
      <c r="I43" s="12"/>
      <c r="J43" s="11"/>
      <c r="K43" s="53"/>
      <c r="L43" s="13"/>
      <c r="M43" s="13"/>
      <c r="N43" s="12"/>
      <c r="O43" s="79">
        <f t="shared" si="0"/>
        <v>0</v>
      </c>
      <c r="P43" s="79">
        <f t="shared" si="1"/>
        <v>0</v>
      </c>
      <c r="Q43" s="79">
        <f t="shared" si="2"/>
        <v>0</v>
      </c>
      <c r="R43" s="67">
        <f t="shared" si="3"/>
        <v>0</v>
      </c>
      <c r="S43" s="46">
        <f t="shared" si="4"/>
        <v>0</v>
      </c>
      <c r="T43" s="52">
        <f t="shared" si="5"/>
        <v>0</v>
      </c>
    </row>
    <row r="44" spans="1:20" ht="19" thickBot="1" x14ac:dyDescent="0.5">
      <c r="A44" s="7"/>
      <c r="B44" s="19"/>
      <c r="C44" s="11"/>
      <c r="D44" s="35"/>
      <c r="E44" s="11"/>
      <c r="F44" s="53"/>
      <c r="G44" s="53"/>
      <c r="H44" s="13"/>
      <c r="I44" s="12"/>
      <c r="J44" s="11"/>
      <c r="K44" s="53"/>
      <c r="L44" s="13"/>
      <c r="M44" s="13"/>
      <c r="N44" s="12"/>
      <c r="O44" s="79">
        <f t="shared" si="0"/>
        <v>0</v>
      </c>
      <c r="P44" s="79">
        <f t="shared" si="1"/>
        <v>0</v>
      </c>
      <c r="Q44" s="79">
        <f t="shared" si="2"/>
        <v>0</v>
      </c>
      <c r="R44" s="67">
        <f t="shared" si="3"/>
        <v>0</v>
      </c>
      <c r="S44" s="46">
        <f t="shared" si="4"/>
        <v>0</v>
      </c>
      <c r="T44" s="52">
        <f t="shared" si="5"/>
        <v>0</v>
      </c>
    </row>
    <row r="45" spans="1:20" ht="19" thickBot="1" x14ac:dyDescent="0.5">
      <c r="A45" s="14"/>
      <c r="B45" s="20"/>
      <c r="C45" s="36"/>
      <c r="D45" s="84"/>
      <c r="E45" s="36"/>
      <c r="F45" s="110"/>
      <c r="G45" s="110"/>
      <c r="H45" s="37"/>
      <c r="I45" s="38"/>
      <c r="J45" s="36"/>
      <c r="K45" s="110"/>
      <c r="L45" s="37"/>
      <c r="M45" s="37"/>
      <c r="N45" s="38"/>
      <c r="O45" s="80">
        <f t="shared" si="0"/>
        <v>0</v>
      </c>
      <c r="P45" s="80">
        <f t="shared" si="1"/>
        <v>0</v>
      </c>
      <c r="Q45" s="80">
        <f t="shared" si="2"/>
        <v>0</v>
      </c>
      <c r="R45" s="69">
        <f t="shared" si="3"/>
        <v>0</v>
      </c>
      <c r="S45" s="47">
        <f t="shared" si="4"/>
        <v>0</v>
      </c>
      <c r="T45" s="52">
        <f t="shared" si="5"/>
        <v>0</v>
      </c>
    </row>
    <row r="46" spans="1:20" ht="19" thickBot="1" x14ac:dyDescent="0.5">
      <c r="A46" s="231" t="s">
        <v>61</v>
      </c>
      <c r="B46" s="232"/>
      <c r="C46" s="64">
        <f t="shared" ref="C46:N46" si="6">COUNTIF(C11:C45,"N")/$B7</f>
        <v>0.25</v>
      </c>
      <c r="D46" s="64">
        <f t="shared" si="6"/>
        <v>0.25</v>
      </c>
      <c r="E46" s="64">
        <f t="shared" si="6"/>
        <v>0.25</v>
      </c>
      <c r="F46" s="64">
        <f t="shared" si="6"/>
        <v>0.25</v>
      </c>
      <c r="G46" s="64">
        <f t="shared" si="6"/>
        <v>0.25</v>
      </c>
      <c r="H46" s="64">
        <f t="shared" si="6"/>
        <v>0.25</v>
      </c>
      <c r="I46" s="64">
        <f t="shared" si="6"/>
        <v>0.25</v>
      </c>
      <c r="J46" s="64">
        <f t="shared" si="6"/>
        <v>0.25</v>
      </c>
      <c r="K46" s="64">
        <f t="shared" si="6"/>
        <v>0.25</v>
      </c>
      <c r="L46" s="64">
        <f t="shared" si="6"/>
        <v>0.25</v>
      </c>
      <c r="M46" s="70">
        <f t="shared" si="6"/>
        <v>0.25</v>
      </c>
      <c r="N46" s="64">
        <f t="shared" si="6"/>
        <v>0.25</v>
      </c>
      <c r="O46" s="50"/>
      <c r="P46" s="50"/>
      <c r="Q46" s="50"/>
      <c r="R46" s="50"/>
    </row>
    <row r="47" spans="1:20" ht="19" thickBot="1" x14ac:dyDescent="0.5">
      <c r="A47" s="214" t="s">
        <v>57</v>
      </c>
      <c r="B47" s="215"/>
      <c r="C47" s="65">
        <f>COUNTIF(C11:C45,"C")/$B7</f>
        <v>0.25</v>
      </c>
      <c r="D47" s="65">
        <f t="shared" ref="D47:N47" si="7">COUNTIF(D11:D45,"C")/$B7</f>
        <v>0.25</v>
      </c>
      <c r="E47" s="65">
        <f t="shared" si="7"/>
        <v>0.25</v>
      </c>
      <c r="F47" s="65">
        <f t="shared" si="7"/>
        <v>0.25</v>
      </c>
      <c r="G47" s="65">
        <f t="shared" si="7"/>
        <v>0.25</v>
      </c>
      <c r="H47" s="65">
        <f t="shared" si="7"/>
        <v>0.25</v>
      </c>
      <c r="I47" s="65">
        <f t="shared" si="7"/>
        <v>0.25</v>
      </c>
      <c r="J47" s="65">
        <f t="shared" si="7"/>
        <v>0.25</v>
      </c>
      <c r="K47" s="65">
        <f t="shared" si="7"/>
        <v>0.25</v>
      </c>
      <c r="L47" s="65">
        <f t="shared" si="7"/>
        <v>0.25</v>
      </c>
      <c r="M47" s="71">
        <f t="shared" si="7"/>
        <v>0.25</v>
      </c>
      <c r="N47" s="65">
        <f t="shared" si="7"/>
        <v>0.25</v>
      </c>
      <c r="O47" s="50"/>
      <c r="P47" s="50"/>
      <c r="Q47" s="50"/>
      <c r="R47" s="50"/>
    </row>
    <row r="48" spans="1:20" ht="19" thickBot="1" x14ac:dyDescent="0.5">
      <c r="A48" s="201" t="s">
        <v>58</v>
      </c>
      <c r="B48" s="202"/>
      <c r="C48" s="64">
        <f>COUNTIF(C11:C45,"Y")/$B7</f>
        <v>0.25</v>
      </c>
      <c r="D48" s="64">
        <f t="shared" ref="D48:N48" si="8">COUNTIF(D11:D45,"Y")/$B7</f>
        <v>0.25</v>
      </c>
      <c r="E48" s="64">
        <f t="shared" si="8"/>
        <v>0.25</v>
      </c>
      <c r="F48" s="64">
        <f t="shared" si="8"/>
        <v>0.25</v>
      </c>
      <c r="G48" s="64">
        <f t="shared" si="8"/>
        <v>0.25</v>
      </c>
      <c r="H48" s="64">
        <f t="shared" si="8"/>
        <v>0.25</v>
      </c>
      <c r="I48" s="64">
        <f t="shared" si="8"/>
        <v>0.25</v>
      </c>
      <c r="J48" s="64">
        <f t="shared" si="8"/>
        <v>0.25</v>
      </c>
      <c r="K48" s="64">
        <f>COUNTIF(J11:J45,"B")/$B7</f>
        <v>0.25</v>
      </c>
      <c r="L48" s="64">
        <f t="shared" si="8"/>
        <v>0.25</v>
      </c>
      <c r="M48" s="70">
        <f t="shared" si="8"/>
        <v>0.25</v>
      </c>
      <c r="N48" s="64">
        <f t="shared" si="8"/>
        <v>0.25</v>
      </c>
      <c r="O48" s="50"/>
      <c r="P48" s="50"/>
      <c r="Q48" s="50"/>
      <c r="R48" s="50"/>
    </row>
    <row r="49" spans="1:18" ht="19" thickBot="1" x14ac:dyDescent="0.5">
      <c r="A49" s="217" t="s">
        <v>60</v>
      </c>
      <c r="B49" s="218"/>
      <c r="C49" s="64">
        <f>COUNTIF(C11:C45,"B")/$B7</f>
        <v>0.25</v>
      </c>
      <c r="D49" s="64">
        <f t="shared" ref="D49:N49" si="9">COUNTIF(D11:D45,"B")/$B7</f>
        <v>0.25</v>
      </c>
      <c r="E49" s="64">
        <f t="shared" si="9"/>
        <v>0.25</v>
      </c>
      <c r="F49" s="64">
        <f t="shared" si="9"/>
        <v>0.25</v>
      </c>
      <c r="G49" s="64">
        <f t="shared" si="9"/>
        <v>0.25</v>
      </c>
      <c r="H49" s="64">
        <f t="shared" si="9"/>
        <v>0.25</v>
      </c>
      <c r="I49" s="64">
        <f t="shared" si="9"/>
        <v>0.25</v>
      </c>
      <c r="J49" s="64">
        <f t="shared" si="9"/>
        <v>0.25</v>
      </c>
      <c r="K49" s="64">
        <f t="shared" si="9"/>
        <v>0.25</v>
      </c>
      <c r="L49" s="64">
        <f t="shared" si="9"/>
        <v>0.25</v>
      </c>
      <c r="M49" s="70">
        <f t="shared" si="9"/>
        <v>0.25</v>
      </c>
      <c r="N49" s="64">
        <f t="shared" si="9"/>
        <v>0.25</v>
      </c>
      <c r="O49" s="50"/>
      <c r="P49" s="50"/>
      <c r="Q49" s="50"/>
      <c r="R49" s="50"/>
    </row>
    <row r="50" spans="1:18" ht="34.15" customHeight="1" thickBot="1" x14ac:dyDescent="0.5">
      <c r="A50" s="203" t="s">
        <v>62</v>
      </c>
      <c r="B50" s="204"/>
      <c r="C50" s="40">
        <f>SUM(C47:C49)</f>
        <v>0.75</v>
      </c>
      <c r="D50" s="40">
        <f t="shared" ref="D50:N50" si="10">SUM(D47:D49)</f>
        <v>0.75</v>
      </c>
      <c r="E50" s="40">
        <f t="shared" si="10"/>
        <v>0.75</v>
      </c>
      <c r="F50" s="40">
        <f t="shared" si="10"/>
        <v>0.75</v>
      </c>
      <c r="G50" s="40">
        <f t="shared" si="10"/>
        <v>0.75</v>
      </c>
      <c r="H50" s="40">
        <f t="shared" si="10"/>
        <v>0.75</v>
      </c>
      <c r="I50" s="40">
        <f t="shared" si="10"/>
        <v>0.75</v>
      </c>
      <c r="J50" s="40">
        <f t="shared" si="10"/>
        <v>0.75</v>
      </c>
      <c r="K50" s="40">
        <f t="shared" si="10"/>
        <v>0.75</v>
      </c>
      <c r="L50" s="40">
        <f t="shared" si="10"/>
        <v>0.75</v>
      </c>
      <c r="M50" s="40">
        <f t="shared" si="10"/>
        <v>0.75</v>
      </c>
      <c r="N50" s="40">
        <f t="shared" si="10"/>
        <v>0.75</v>
      </c>
      <c r="O50" s="51"/>
      <c r="P50" s="51"/>
      <c r="Q50" s="51"/>
      <c r="R50" s="51"/>
    </row>
    <row r="51" spans="1:18" x14ac:dyDescent="0.35">
      <c r="N51" s="85"/>
    </row>
  </sheetData>
  <sheetProtection selectLockedCells="1"/>
  <mergeCells count="35">
    <mergeCell ref="E1:I1"/>
    <mergeCell ref="C1:C2"/>
    <mergeCell ref="K3:K10"/>
    <mergeCell ref="N3:N10"/>
    <mergeCell ref="A47:B47"/>
    <mergeCell ref="A1:B2"/>
    <mergeCell ref="D1:D2"/>
    <mergeCell ref="A3:B4"/>
    <mergeCell ref="C3:C10"/>
    <mergeCell ref="E2:G2"/>
    <mergeCell ref="A48:B48"/>
    <mergeCell ref="A49:B49"/>
    <mergeCell ref="A50:B50"/>
    <mergeCell ref="P3:P10"/>
    <mergeCell ref="A46:B46"/>
    <mergeCell ref="D3:D10"/>
    <mergeCell ref="E3:E10"/>
    <mergeCell ref="H3:H10"/>
    <mergeCell ref="F3:F10"/>
    <mergeCell ref="G3:G10"/>
    <mergeCell ref="I3:I10"/>
    <mergeCell ref="A5:A6"/>
    <mergeCell ref="B5:B6"/>
    <mergeCell ref="A7:A9"/>
    <mergeCell ref="B7:B9"/>
    <mergeCell ref="A10:B10"/>
    <mergeCell ref="Q3:Q10"/>
    <mergeCell ref="R3:R10"/>
    <mergeCell ref="S3:S10"/>
    <mergeCell ref="T3:T10"/>
    <mergeCell ref="J1:N2"/>
    <mergeCell ref="L3:L10"/>
    <mergeCell ref="M3:M10"/>
    <mergeCell ref="O3:O10"/>
    <mergeCell ref="J3:J10"/>
  </mergeCells>
  <conditionalFormatting sqref="C11:N45">
    <cfRule type="containsText" dxfId="35" priority="3" operator="containsText" text="n">
      <formula>NOT(ISERROR(SEARCH("n",C11)))</formula>
    </cfRule>
    <cfRule type="containsText" dxfId="34" priority="4" operator="containsText" text="Y">
      <formula>NOT(ISERROR(SEARCH("Y",C11)))</formula>
    </cfRule>
  </conditionalFormatting>
  <conditionalFormatting sqref="C11:N45">
    <cfRule type="cellIs" dxfId="33" priority="1" operator="equal">
      <formula>"c"</formula>
    </cfRule>
    <cfRule type="cellIs" dxfId="32" priority="2" operator="equal">
      <formula>"b"</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2 - Writing&amp;RVersion 1: July 2015</oddHeader>
  </headerFooter>
  <rowBreaks count="1" manualBreakCount="1">
    <brk id="51" max="18"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topLeftCell="I25" zoomScale="80" zoomScaleNormal="80" zoomScaleSheetLayoutView="40" zoomScalePageLayoutView="80" workbookViewId="0">
      <selection activeCell="T44" sqref="T44"/>
    </sheetView>
  </sheetViews>
  <sheetFormatPr defaultColWidth="8.81640625" defaultRowHeight="14.5" x14ac:dyDescent="0.35"/>
  <cols>
    <col min="1" max="1" width="12.7265625" style="2" customWidth="1"/>
    <col min="2" max="2" width="18.7265625" style="2" customWidth="1"/>
    <col min="3" max="3" width="16.7265625" style="2" customWidth="1"/>
    <col min="4" max="4" width="16.453125" style="2" customWidth="1"/>
    <col min="5" max="5" width="15.26953125" style="2" customWidth="1"/>
    <col min="6" max="6" width="12.453125" style="2" customWidth="1"/>
    <col min="7" max="7" width="11.26953125" style="2" customWidth="1"/>
    <col min="8" max="8" width="20" style="2" customWidth="1"/>
    <col min="9" max="9" width="17.26953125" style="2" customWidth="1"/>
    <col min="10" max="10" width="12.26953125" style="2" customWidth="1"/>
    <col min="11" max="11" width="12.453125" style="2" customWidth="1"/>
    <col min="12" max="12" width="11.453125" style="2" customWidth="1"/>
    <col min="13" max="13" width="7.453125" style="1" customWidth="1"/>
    <col min="14" max="17" width="7.453125" style="2" customWidth="1"/>
    <col min="18" max="16384" width="8.81640625" style="2"/>
  </cols>
  <sheetData>
    <row r="1" spans="1:18" ht="15" customHeight="1" thickBot="1" x14ac:dyDescent="0.4">
      <c r="A1" s="172" t="s">
        <v>29</v>
      </c>
      <c r="B1" s="174"/>
      <c r="C1" s="342" t="s">
        <v>67</v>
      </c>
      <c r="D1" s="239" t="s">
        <v>19</v>
      </c>
      <c r="E1" s="241" t="s">
        <v>8</v>
      </c>
      <c r="F1" s="242"/>
      <c r="G1" s="242"/>
      <c r="H1" s="243"/>
      <c r="I1" s="192" t="s">
        <v>20</v>
      </c>
      <c r="J1" s="193"/>
      <c r="K1" s="239" t="s">
        <v>21</v>
      </c>
      <c r="L1" s="342" t="s">
        <v>17</v>
      </c>
    </row>
    <row r="2" spans="1:18" ht="29.5" thickBot="1" x14ac:dyDescent="0.4">
      <c r="A2" s="237"/>
      <c r="B2" s="238"/>
      <c r="C2" s="343"/>
      <c r="D2" s="309"/>
      <c r="E2" s="103" t="s">
        <v>5</v>
      </c>
      <c r="F2" s="23" t="s">
        <v>7</v>
      </c>
      <c r="G2" s="26" t="s">
        <v>6</v>
      </c>
      <c r="H2" s="22" t="s">
        <v>9</v>
      </c>
      <c r="I2" s="344"/>
      <c r="J2" s="345"/>
      <c r="K2" s="240"/>
      <c r="L2" s="343"/>
    </row>
    <row r="3" spans="1:18" ht="18" customHeight="1" x14ac:dyDescent="0.35">
      <c r="A3" s="252" t="s">
        <v>18</v>
      </c>
      <c r="B3" s="253"/>
      <c r="C3" s="314" t="s">
        <v>150</v>
      </c>
      <c r="D3" s="267" t="s">
        <v>151</v>
      </c>
      <c r="E3" s="262" t="s">
        <v>152</v>
      </c>
      <c r="F3" s="346" t="s">
        <v>153</v>
      </c>
      <c r="G3" s="313" t="s">
        <v>154</v>
      </c>
      <c r="H3" s="347" t="s">
        <v>155</v>
      </c>
      <c r="I3" s="297" t="s">
        <v>156</v>
      </c>
      <c r="J3" s="284" t="s">
        <v>157</v>
      </c>
      <c r="K3" s="346" t="s">
        <v>158</v>
      </c>
      <c r="L3" s="314" t="s">
        <v>23</v>
      </c>
      <c r="M3" s="293" t="s">
        <v>63</v>
      </c>
      <c r="N3" s="207" t="s">
        <v>55</v>
      </c>
      <c r="O3" s="233" t="s">
        <v>56</v>
      </c>
      <c r="P3" s="205" t="s">
        <v>59</v>
      </c>
      <c r="Q3" s="235" t="s">
        <v>65</v>
      </c>
      <c r="R3" s="228" t="s">
        <v>66</v>
      </c>
    </row>
    <row r="4" spans="1:18" ht="15.75" customHeight="1" x14ac:dyDescent="0.35">
      <c r="A4" s="254"/>
      <c r="B4" s="255"/>
      <c r="C4" s="314"/>
      <c r="D4" s="268"/>
      <c r="E4" s="263"/>
      <c r="F4" s="263"/>
      <c r="G4" s="314"/>
      <c r="H4" s="348"/>
      <c r="I4" s="298"/>
      <c r="J4" s="285"/>
      <c r="K4" s="263"/>
      <c r="L4" s="314"/>
      <c r="M4" s="294"/>
      <c r="N4" s="208"/>
      <c r="O4" s="234"/>
      <c r="P4" s="206"/>
      <c r="Q4" s="236"/>
      <c r="R4" s="229"/>
    </row>
    <row r="5" spans="1:18" ht="15" customHeight="1" x14ac:dyDescent="0.35">
      <c r="A5" s="223" t="s">
        <v>11</v>
      </c>
      <c r="B5" s="216"/>
      <c r="C5" s="314"/>
      <c r="D5" s="268"/>
      <c r="E5" s="263"/>
      <c r="F5" s="263"/>
      <c r="G5" s="314"/>
      <c r="H5" s="348"/>
      <c r="I5" s="298"/>
      <c r="J5" s="285"/>
      <c r="K5" s="263"/>
      <c r="L5" s="314"/>
      <c r="M5" s="294"/>
      <c r="N5" s="208"/>
      <c r="O5" s="234"/>
      <c r="P5" s="206"/>
      <c r="Q5" s="236"/>
      <c r="R5" s="229"/>
    </row>
    <row r="6" spans="1:18" ht="18" customHeight="1" x14ac:dyDescent="0.35">
      <c r="A6" s="223"/>
      <c r="B6" s="216"/>
      <c r="C6" s="314"/>
      <c r="D6" s="268"/>
      <c r="E6" s="263"/>
      <c r="F6" s="263"/>
      <c r="G6" s="314"/>
      <c r="H6" s="348"/>
      <c r="I6" s="298"/>
      <c r="J6" s="285"/>
      <c r="K6" s="263"/>
      <c r="L6" s="314"/>
      <c r="M6" s="294"/>
      <c r="N6" s="208"/>
      <c r="O6" s="234"/>
      <c r="P6" s="206"/>
      <c r="Q6" s="236"/>
      <c r="R6" s="229"/>
    </row>
    <row r="7" spans="1:18" ht="18" customHeight="1" x14ac:dyDescent="0.35">
      <c r="A7" s="221" t="s">
        <v>12</v>
      </c>
      <c r="B7" s="222">
        <v>4</v>
      </c>
      <c r="C7" s="314"/>
      <c r="D7" s="268"/>
      <c r="E7" s="263"/>
      <c r="F7" s="263"/>
      <c r="G7" s="314"/>
      <c r="H7" s="348"/>
      <c r="I7" s="298"/>
      <c r="J7" s="285"/>
      <c r="K7" s="263"/>
      <c r="L7" s="314"/>
      <c r="M7" s="294"/>
      <c r="N7" s="208"/>
      <c r="O7" s="234"/>
      <c r="P7" s="206"/>
      <c r="Q7" s="236"/>
      <c r="R7" s="229"/>
    </row>
    <row r="8" spans="1:18" ht="18" customHeight="1" x14ac:dyDescent="0.35">
      <c r="A8" s="221"/>
      <c r="B8" s="222"/>
      <c r="C8" s="314"/>
      <c r="D8" s="268"/>
      <c r="E8" s="263"/>
      <c r="F8" s="263"/>
      <c r="G8" s="314"/>
      <c r="H8" s="348"/>
      <c r="I8" s="298"/>
      <c r="J8" s="285"/>
      <c r="K8" s="263"/>
      <c r="L8" s="314"/>
      <c r="M8" s="294"/>
      <c r="N8" s="208"/>
      <c r="O8" s="234"/>
      <c r="P8" s="206"/>
      <c r="Q8" s="236"/>
      <c r="R8" s="229"/>
    </row>
    <row r="9" spans="1:18" ht="18" customHeight="1" x14ac:dyDescent="0.35">
      <c r="A9" s="221"/>
      <c r="B9" s="222"/>
      <c r="C9" s="314"/>
      <c r="D9" s="268"/>
      <c r="E9" s="263"/>
      <c r="F9" s="263"/>
      <c r="G9" s="314"/>
      <c r="H9" s="348"/>
      <c r="I9" s="298"/>
      <c r="J9" s="285"/>
      <c r="K9" s="263"/>
      <c r="L9" s="314"/>
      <c r="M9" s="294"/>
      <c r="N9" s="208"/>
      <c r="O9" s="234"/>
      <c r="P9" s="206"/>
      <c r="Q9" s="236"/>
      <c r="R9" s="229"/>
    </row>
    <row r="10" spans="1:18" ht="26.5" customHeight="1" thickBot="1" x14ac:dyDescent="0.4">
      <c r="A10" s="250" t="s">
        <v>0</v>
      </c>
      <c r="B10" s="251"/>
      <c r="C10" s="314"/>
      <c r="D10" s="268"/>
      <c r="E10" s="263"/>
      <c r="F10" s="263"/>
      <c r="G10" s="314"/>
      <c r="H10" s="348"/>
      <c r="I10" s="320"/>
      <c r="J10" s="319"/>
      <c r="K10" s="263"/>
      <c r="L10" s="314"/>
      <c r="M10" s="294"/>
      <c r="N10" s="208"/>
      <c r="O10" s="234"/>
      <c r="P10" s="206"/>
      <c r="Q10" s="236"/>
      <c r="R10" s="230"/>
    </row>
    <row r="11" spans="1:18" ht="19" thickBot="1" x14ac:dyDescent="0.5">
      <c r="A11" s="3"/>
      <c r="B11" s="15"/>
      <c r="C11" s="132" t="s">
        <v>76</v>
      </c>
      <c r="D11" s="132" t="s">
        <v>76</v>
      </c>
      <c r="E11" s="132" t="s">
        <v>76</v>
      </c>
      <c r="F11" s="132" t="s">
        <v>76</v>
      </c>
      <c r="G11" s="132" t="s">
        <v>76</v>
      </c>
      <c r="H11" s="132" t="s">
        <v>76</v>
      </c>
      <c r="I11" s="132" t="s">
        <v>76</v>
      </c>
      <c r="J11" s="132" t="s">
        <v>76</v>
      </c>
      <c r="K11" s="132" t="s">
        <v>76</v>
      </c>
      <c r="L11" s="132" t="s">
        <v>76</v>
      </c>
      <c r="M11" s="59">
        <f>COUNTIF(C11:L11,"n")</f>
        <v>0</v>
      </c>
      <c r="N11" s="58">
        <f>COUNTIF(C11:L11,"C")</f>
        <v>0</v>
      </c>
      <c r="O11" s="58">
        <f>COUNTIF(C11:M11,"y")</f>
        <v>10</v>
      </c>
      <c r="P11" s="58">
        <f>COUNTIF(C11:L11,"B")</f>
        <v>0</v>
      </c>
      <c r="Q11" s="73">
        <f>SUM(N11:P11)</f>
        <v>10</v>
      </c>
      <c r="R11" s="49">
        <f>Q11/10</f>
        <v>1</v>
      </c>
    </row>
    <row r="12" spans="1:18" ht="19" thickBot="1" x14ac:dyDescent="0.5">
      <c r="A12" s="4"/>
      <c r="B12" s="16"/>
      <c r="C12" s="132" t="s">
        <v>77</v>
      </c>
      <c r="D12" s="132" t="s">
        <v>77</v>
      </c>
      <c r="E12" s="132" t="s">
        <v>77</v>
      </c>
      <c r="F12" s="132" t="s">
        <v>77</v>
      </c>
      <c r="G12" s="132" t="s">
        <v>77</v>
      </c>
      <c r="H12" s="132" t="s">
        <v>77</v>
      </c>
      <c r="I12" s="132" t="s">
        <v>77</v>
      </c>
      <c r="J12" s="132" t="s">
        <v>77</v>
      </c>
      <c r="K12" s="132" t="s">
        <v>77</v>
      </c>
      <c r="L12" s="132" t="s">
        <v>77</v>
      </c>
      <c r="M12" s="59">
        <f t="shared" ref="M12:M45" si="0">COUNTIF(C12:L12,"n")</f>
        <v>10</v>
      </c>
      <c r="N12" s="58">
        <f t="shared" ref="N12:N45" si="1">COUNTIF(C12:L12,"C")</f>
        <v>0</v>
      </c>
      <c r="O12" s="58">
        <f t="shared" ref="O12:O45" si="2">COUNTIF(D12:M12,"y")</f>
        <v>0</v>
      </c>
      <c r="P12" s="58">
        <f t="shared" ref="P12:P45" si="3">COUNTIF(C12:L12,"B")</f>
        <v>0</v>
      </c>
      <c r="Q12" s="73">
        <f t="shared" ref="Q12:Q45" si="4">SUM(N12:P12)</f>
        <v>0</v>
      </c>
      <c r="R12" s="49">
        <f t="shared" ref="R12:R45" si="5">Q12/10</f>
        <v>0</v>
      </c>
    </row>
    <row r="13" spans="1:18" ht="19" thickBot="1" x14ac:dyDescent="0.5">
      <c r="A13" s="4"/>
      <c r="B13" s="16"/>
      <c r="C13" s="132" t="s">
        <v>78</v>
      </c>
      <c r="D13" s="132" t="s">
        <v>78</v>
      </c>
      <c r="E13" s="132" t="s">
        <v>78</v>
      </c>
      <c r="F13" s="132" t="s">
        <v>78</v>
      </c>
      <c r="G13" s="132" t="s">
        <v>78</v>
      </c>
      <c r="H13" s="132" t="s">
        <v>78</v>
      </c>
      <c r="I13" s="132" t="s">
        <v>78</v>
      </c>
      <c r="J13" s="132" t="s">
        <v>78</v>
      </c>
      <c r="K13" s="132" t="s">
        <v>78</v>
      </c>
      <c r="L13" s="132" t="s">
        <v>78</v>
      </c>
      <c r="M13" s="59">
        <f t="shared" si="0"/>
        <v>0</v>
      </c>
      <c r="N13" s="58">
        <f t="shared" si="1"/>
        <v>10</v>
      </c>
      <c r="O13" s="58">
        <f t="shared" si="2"/>
        <v>0</v>
      </c>
      <c r="P13" s="58">
        <f t="shared" si="3"/>
        <v>0</v>
      </c>
      <c r="Q13" s="73">
        <f t="shared" si="4"/>
        <v>10</v>
      </c>
      <c r="R13" s="49">
        <f t="shared" si="5"/>
        <v>1</v>
      </c>
    </row>
    <row r="14" spans="1:18" ht="19" thickBot="1" x14ac:dyDescent="0.5">
      <c r="A14" s="4"/>
      <c r="B14" s="16"/>
      <c r="C14" s="132" t="s">
        <v>80</v>
      </c>
      <c r="D14" s="132" t="s">
        <v>80</v>
      </c>
      <c r="E14" s="132" t="s">
        <v>80</v>
      </c>
      <c r="F14" s="132" t="s">
        <v>80</v>
      </c>
      <c r="G14" s="132" t="s">
        <v>80</v>
      </c>
      <c r="H14" s="132" t="s">
        <v>80</v>
      </c>
      <c r="I14" s="132" t="s">
        <v>80</v>
      </c>
      <c r="J14" s="132" t="s">
        <v>80</v>
      </c>
      <c r="K14" s="132" t="s">
        <v>80</v>
      </c>
      <c r="L14" s="132" t="s">
        <v>80</v>
      </c>
      <c r="M14" s="59">
        <f t="shared" si="0"/>
        <v>0</v>
      </c>
      <c r="N14" s="58">
        <f t="shared" si="1"/>
        <v>0</v>
      </c>
      <c r="O14" s="58">
        <f t="shared" si="2"/>
        <v>0</v>
      </c>
      <c r="P14" s="58">
        <f t="shared" si="3"/>
        <v>10</v>
      </c>
      <c r="Q14" s="73">
        <f t="shared" si="4"/>
        <v>10</v>
      </c>
      <c r="R14" s="49">
        <f t="shared" si="5"/>
        <v>1</v>
      </c>
    </row>
    <row r="15" spans="1:18" ht="19" thickBot="1" x14ac:dyDescent="0.5">
      <c r="A15" s="4"/>
      <c r="B15" s="16"/>
      <c r="C15" s="132"/>
      <c r="D15" s="13"/>
      <c r="E15" s="13"/>
      <c r="F15" s="13"/>
      <c r="G15" s="13"/>
      <c r="H15" s="13"/>
      <c r="I15" s="13"/>
      <c r="J15" s="13"/>
      <c r="K15" s="13"/>
      <c r="L15" s="13"/>
      <c r="M15" s="59">
        <f t="shared" si="0"/>
        <v>0</v>
      </c>
      <c r="N15" s="58">
        <f t="shared" si="1"/>
        <v>0</v>
      </c>
      <c r="O15" s="58">
        <f t="shared" si="2"/>
        <v>0</v>
      </c>
      <c r="P15" s="58">
        <f t="shared" si="3"/>
        <v>0</v>
      </c>
      <c r="Q15" s="73">
        <f t="shared" si="4"/>
        <v>0</v>
      </c>
      <c r="R15" s="49">
        <f t="shared" si="5"/>
        <v>0</v>
      </c>
    </row>
    <row r="16" spans="1:18" ht="15" customHeight="1" thickBot="1" x14ac:dyDescent="0.5">
      <c r="A16" s="4"/>
      <c r="B16" s="16"/>
      <c r="C16" s="132"/>
      <c r="D16" s="13"/>
      <c r="E16" s="13"/>
      <c r="F16" s="13"/>
      <c r="G16" s="13"/>
      <c r="H16" s="13"/>
      <c r="I16" s="13"/>
      <c r="J16" s="13"/>
      <c r="K16" s="13"/>
      <c r="L16" s="13"/>
      <c r="M16" s="59">
        <f t="shared" si="0"/>
        <v>0</v>
      </c>
      <c r="N16" s="58">
        <f t="shared" si="1"/>
        <v>0</v>
      </c>
      <c r="O16" s="58">
        <f t="shared" si="2"/>
        <v>0</v>
      </c>
      <c r="P16" s="58">
        <f t="shared" si="3"/>
        <v>0</v>
      </c>
      <c r="Q16" s="73">
        <f t="shared" si="4"/>
        <v>0</v>
      </c>
      <c r="R16" s="49">
        <f t="shared" si="5"/>
        <v>0</v>
      </c>
    </row>
    <row r="17" spans="1:18" ht="19" thickBot="1" x14ac:dyDescent="0.5">
      <c r="A17" s="4"/>
      <c r="B17" s="16"/>
      <c r="C17" s="132"/>
      <c r="D17" s="13"/>
      <c r="E17" s="13"/>
      <c r="F17" s="13"/>
      <c r="G17" s="13"/>
      <c r="H17" s="13"/>
      <c r="I17" s="13"/>
      <c r="J17" s="13"/>
      <c r="K17" s="13"/>
      <c r="L17" s="13"/>
      <c r="M17" s="59">
        <f t="shared" si="0"/>
        <v>0</v>
      </c>
      <c r="N17" s="58">
        <f t="shared" si="1"/>
        <v>0</v>
      </c>
      <c r="O17" s="58">
        <f t="shared" si="2"/>
        <v>0</v>
      </c>
      <c r="P17" s="58">
        <f t="shared" si="3"/>
        <v>0</v>
      </c>
      <c r="Q17" s="73">
        <f t="shared" si="4"/>
        <v>0</v>
      </c>
      <c r="R17" s="49">
        <f t="shared" si="5"/>
        <v>0</v>
      </c>
    </row>
    <row r="18" spans="1:18" ht="15" customHeight="1" thickBot="1" x14ac:dyDescent="0.5">
      <c r="A18" s="4"/>
      <c r="B18" s="16"/>
      <c r="C18" s="132"/>
      <c r="D18" s="13"/>
      <c r="E18" s="13"/>
      <c r="F18" s="13"/>
      <c r="G18" s="13"/>
      <c r="H18" s="13"/>
      <c r="I18" s="13"/>
      <c r="J18" s="13"/>
      <c r="K18" s="13"/>
      <c r="L18" s="13"/>
      <c r="M18" s="59">
        <f t="shared" si="0"/>
        <v>0</v>
      </c>
      <c r="N18" s="58">
        <f t="shared" si="1"/>
        <v>0</v>
      </c>
      <c r="O18" s="58">
        <f t="shared" si="2"/>
        <v>0</v>
      </c>
      <c r="P18" s="58">
        <f t="shared" si="3"/>
        <v>0</v>
      </c>
      <c r="Q18" s="73">
        <f t="shared" si="4"/>
        <v>0</v>
      </c>
      <c r="R18" s="49">
        <f t="shared" si="5"/>
        <v>0</v>
      </c>
    </row>
    <row r="19" spans="1:18" ht="19" thickBot="1" x14ac:dyDescent="0.5">
      <c r="A19" s="4"/>
      <c r="B19" s="16"/>
      <c r="C19" s="132"/>
      <c r="D19" s="13"/>
      <c r="E19" s="13"/>
      <c r="F19" s="13"/>
      <c r="G19" s="13"/>
      <c r="H19" s="13"/>
      <c r="I19" s="13"/>
      <c r="J19" s="13"/>
      <c r="K19" s="13"/>
      <c r="L19" s="13"/>
      <c r="M19" s="59">
        <f t="shared" si="0"/>
        <v>0</v>
      </c>
      <c r="N19" s="58">
        <f t="shared" si="1"/>
        <v>0</v>
      </c>
      <c r="O19" s="58">
        <f t="shared" si="2"/>
        <v>0</v>
      </c>
      <c r="P19" s="58">
        <f t="shared" si="3"/>
        <v>0</v>
      </c>
      <c r="Q19" s="73">
        <f t="shared" si="4"/>
        <v>0</v>
      </c>
      <c r="R19" s="49">
        <f t="shared" si="5"/>
        <v>0</v>
      </c>
    </row>
    <row r="20" spans="1:18" ht="19" thickBot="1" x14ac:dyDescent="0.5">
      <c r="A20" s="4"/>
      <c r="B20" s="16"/>
      <c r="C20" s="132"/>
      <c r="D20" s="13"/>
      <c r="E20" s="13"/>
      <c r="F20" s="13"/>
      <c r="G20" s="13"/>
      <c r="H20" s="13"/>
      <c r="I20" s="13"/>
      <c r="J20" s="13"/>
      <c r="K20" s="13"/>
      <c r="L20" s="13"/>
      <c r="M20" s="59">
        <f t="shared" si="0"/>
        <v>0</v>
      </c>
      <c r="N20" s="58">
        <f t="shared" si="1"/>
        <v>0</v>
      </c>
      <c r="O20" s="58">
        <f t="shared" si="2"/>
        <v>0</v>
      </c>
      <c r="P20" s="58">
        <f t="shared" si="3"/>
        <v>0</v>
      </c>
      <c r="Q20" s="73">
        <f t="shared" si="4"/>
        <v>0</v>
      </c>
      <c r="R20" s="49">
        <f t="shared" si="5"/>
        <v>0</v>
      </c>
    </row>
    <row r="21" spans="1:18" ht="19" thickBot="1" x14ac:dyDescent="0.5">
      <c r="A21" s="4"/>
      <c r="B21" s="16"/>
      <c r="C21" s="132"/>
      <c r="D21" s="13"/>
      <c r="E21" s="13"/>
      <c r="F21" s="13"/>
      <c r="G21" s="13"/>
      <c r="H21" s="13"/>
      <c r="I21" s="13"/>
      <c r="J21" s="13"/>
      <c r="K21" s="13"/>
      <c r="L21" s="13"/>
      <c r="M21" s="59">
        <f t="shared" si="0"/>
        <v>0</v>
      </c>
      <c r="N21" s="58">
        <f t="shared" si="1"/>
        <v>0</v>
      </c>
      <c r="O21" s="58">
        <f t="shared" si="2"/>
        <v>0</v>
      </c>
      <c r="P21" s="58">
        <f t="shared" si="3"/>
        <v>0</v>
      </c>
      <c r="Q21" s="73">
        <f t="shared" si="4"/>
        <v>0</v>
      </c>
      <c r="R21" s="49">
        <f t="shared" si="5"/>
        <v>0</v>
      </c>
    </row>
    <row r="22" spans="1:18" ht="19" thickBot="1" x14ac:dyDescent="0.5">
      <c r="A22" s="4"/>
      <c r="B22" s="16"/>
      <c r="C22" s="132"/>
      <c r="D22" s="13"/>
      <c r="E22" s="13"/>
      <c r="F22" s="13"/>
      <c r="G22" s="13"/>
      <c r="H22" s="13"/>
      <c r="I22" s="13"/>
      <c r="J22" s="13"/>
      <c r="K22" s="13"/>
      <c r="L22" s="13"/>
      <c r="M22" s="59">
        <f t="shared" si="0"/>
        <v>0</v>
      </c>
      <c r="N22" s="58">
        <f t="shared" si="1"/>
        <v>0</v>
      </c>
      <c r="O22" s="58">
        <f t="shared" si="2"/>
        <v>0</v>
      </c>
      <c r="P22" s="58">
        <f t="shared" si="3"/>
        <v>0</v>
      </c>
      <c r="Q22" s="73">
        <f t="shared" si="4"/>
        <v>0</v>
      </c>
      <c r="R22" s="49">
        <f t="shared" si="5"/>
        <v>0</v>
      </c>
    </row>
    <row r="23" spans="1:18" ht="19" thickBot="1" x14ac:dyDescent="0.5">
      <c r="A23" s="4"/>
      <c r="B23" s="16"/>
      <c r="C23" s="132"/>
      <c r="D23" s="13"/>
      <c r="E23" s="13"/>
      <c r="F23" s="13"/>
      <c r="G23" s="13"/>
      <c r="H23" s="13"/>
      <c r="I23" s="13"/>
      <c r="J23" s="13"/>
      <c r="K23" s="13"/>
      <c r="L23" s="13"/>
      <c r="M23" s="59">
        <f t="shared" si="0"/>
        <v>0</v>
      </c>
      <c r="N23" s="58">
        <f t="shared" si="1"/>
        <v>0</v>
      </c>
      <c r="O23" s="58">
        <f t="shared" si="2"/>
        <v>0</v>
      </c>
      <c r="P23" s="58">
        <f t="shared" si="3"/>
        <v>0</v>
      </c>
      <c r="Q23" s="73">
        <f t="shared" si="4"/>
        <v>0</v>
      </c>
      <c r="R23" s="49">
        <f t="shared" si="5"/>
        <v>0</v>
      </c>
    </row>
    <row r="24" spans="1:18" ht="19" thickBot="1" x14ac:dyDescent="0.5">
      <c r="A24" s="5"/>
      <c r="B24" s="16"/>
      <c r="C24" s="132"/>
      <c r="D24" s="13"/>
      <c r="E24" s="13"/>
      <c r="F24" s="13"/>
      <c r="G24" s="13"/>
      <c r="H24" s="13"/>
      <c r="I24" s="13"/>
      <c r="J24" s="13"/>
      <c r="K24" s="13"/>
      <c r="L24" s="13"/>
      <c r="M24" s="59">
        <f t="shared" si="0"/>
        <v>0</v>
      </c>
      <c r="N24" s="58">
        <f t="shared" si="1"/>
        <v>0</v>
      </c>
      <c r="O24" s="58">
        <f t="shared" si="2"/>
        <v>0</v>
      </c>
      <c r="P24" s="58">
        <f t="shared" si="3"/>
        <v>0</v>
      </c>
      <c r="Q24" s="73">
        <f t="shared" si="4"/>
        <v>0</v>
      </c>
      <c r="R24" s="49">
        <f t="shared" si="5"/>
        <v>0</v>
      </c>
    </row>
    <row r="25" spans="1:18" ht="19" thickBot="1" x14ac:dyDescent="0.5">
      <c r="A25" s="5"/>
      <c r="B25" s="16"/>
      <c r="C25" s="132"/>
      <c r="D25" s="13"/>
      <c r="E25" s="13"/>
      <c r="F25" s="13"/>
      <c r="G25" s="13"/>
      <c r="H25" s="13"/>
      <c r="I25" s="13"/>
      <c r="J25" s="13"/>
      <c r="K25" s="13"/>
      <c r="L25" s="13"/>
      <c r="M25" s="59">
        <f t="shared" si="0"/>
        <v>0</v>
      </c>
      <c r="N25" s="58">
        <f t="shared" si="1"/>
        <v>0</v>
      </c>
      <c r="O25" s="58">
        <f t="shared" si="2"/>
        <v>0</v>
      </c>
      <c r="P25" s="58">
        <f t="shared" si="3"/>
        <v>0</v>
      </c>
      <c r="Q25" s="73">
        <f t="shared" si="4"/>
        <v>0</v>
      </c>
      <c r="R25" s="49">
        <f t="shared" si="5"/>
        <v>0</v>
      </c>
    </row>
    <row r="26" spans="1:18" ht="19" thickBot="1" x14ac:dyDescent="0.5">
      <c r="A26" s="4"/>
      <c r="B26" s="16"/>
      <c r="C26" s="132"/>
      <c r="D26" s="13"/>
      <c r="E26" s="13"/>
      <c r="F26" s="13"/>
      <c r="G26" s="13"/>
      <c r="H26" s="13"/>
      <c r="I26" s="13"/>
      <c r="J26" s="13"/>
      <c r="K26" s="13"/>
      <c r="L26" s="13"/>
      <c r="M26" s="59">
        <f t="shared" si="0"/>
        <v>0</v>
      </c>
      <c r="N26" s="58">
        <f t="shared" si="1"/>
        <v>0</v>
      </c>
      <c r="O26" s="58">
        <f t="shared" si="2"/>
        <v>0</v>
      </c>
      <c r="P26" s="58">
        <f t="shared" si="3"/>
        <v>0</v>
      </c>
      <c r="Q26" s="73">
        <f t="shared" si="4"/>
        <v>0</v>
      </c>
      <c r="R26" s="49">
        <f t="shared" si="5"/>
        <v>0</v>
      </c>
    </row>
    <row r="27" spans="1:18" ht="19" thickBot="1" x14ac:dyDescent="0.5">
      <c r="A27" s="4"/>
      <c r="B27" s="16"/>
      <c r="C27" s="132"/>
      <c r="D27" s="13"/>
      <c r="E27" s="13"/>
      <c r="F27" s="13"/>
      <c r="G27" s="13"/>
      <c r="H27" s="13"/>
      <c r="I27" s="13"/>
      <c r="J27" s="13"/>
      <c r="K27" s="13"/>
      <c r="L27" s="13"/>
      <c r="M27" s="59">
        <f t="shared" si="0"/>
        <v>0</v>
      </c>
      <c r="N27" s="58">
        <f t="shared" si="1"/>
        <v>0</v>
      </c>
      <c r="O27" s="58">
        <f t="shared" si="2"/>
        <v>0</v>
      </c>
      <c r="P27" s="58">
        <f t="shared" si="3"/>
        <v>0</v>
      </c>
      <c r="Q27" s="73">
        <f t="shared" si="4"/>
        <v>0</v>
      </c>
      <c r="R27" s="49">
        <f t="shared" si="5"/>
        <v>0</v>
      </c>
    </row>
    <row r="28" spans="1:18" ht="19" thickBot="1" x14ac:dyDescent="0.5">
      <c r="A28" s="4"/>
      <c r="B28" s="16"/>
      <c r="C28" s="132"/>
      <c r="D28" s="13"/>
      <c r="E28" s="13"/>
      <c r="F28" s="13"/>
      <c r="G28" s="13"/>
      <c r="H28" s="13"/>
      <c r="I28" s="13"/>
      <c r="J28" s="13"/>
      <c r="K28" s="13"/>
      <c r="L28" s="13"/>
      <c r="M28" s="59">
        <f t="shared" si="0"/>
        <v>0</v>
      </c>
      <c r="N28" s="58">
        <f t="shared" si="1"/>
        <v>0</v>
      </c>
      <c r="O28" s="58">
        <f t="shared" si="2"/>
        <v>0</v>
      </c>
      <c r="P28" s="58">
        <f t="shared" si="3"/>
        <v>0</v>
      </c>
      <c r="Q28" s="73">
        <f t="shared" si="4"/>
        <v>0</v>
      </c>
      <c r="R28" s="49">
        <f t="shared" si="5"/>
        <v>0</v>
      </c>
    </row>
    <row r="29" spans="1:18" ht="19" thickBot="1" x14ac:dyDescent="0.5">
      <c r="A29" s="4"/>
      <c r="B29" s="16"/>
      <c r="C29" s="132"/>
      <c r="D29" s="13"/>
      <c r="E29" s="13"/>
      <c r="F29" s="13"/>
      <c r="G29" s="13"/>
      <c r="H29" s="13"/>
      <c r="I29" s="13"/>
      <c r="J29" s="13"/>
      <c r="K29" s="13"/>
      <c r="L29" s="13"/>
      <c r="M29" s="59">
        <f t="shared" si="0"/>
        <v>0</v>
      </c>
      <c r="N29" s="58">
        <f t="shared" si="1"/>
        <v>0</v>
      </c>
      <c r="O29" s="58">
        <f t="shared" si="2"/>
        <v>0</v>
      </c>
      <c r="P29" s="58">
        <f t="shared" si="3"/>
        <v>0</v>
      </c>
      <c r="Q29" s="73">
        <f t="shared" si="4"/>
        <v>0</v>
      </c>
      <c r="R29" s="49">
        <f t="shared" si="5"/>
        <v>0</v>
      </c>
    </row>
    <row r="30" spans="1:18" ht="19" thickBot="1" x14ac:dyDescent="0.5">
      <c r="A30" s="4"/>
      <c r="B30" s="16"/>
      <c r="C30" s="132"/>
      <c r="D30" s="13"/>
      <c r="E30" s="13"/>
      <c r="F30" s="13"/>
      <c r="G30" s="13"/>
      <c r="H30" s="13"/>
      <c r="I30" s="13"/>
      <c r="J30" s="13"/>
      <c r="K30" s="13"/>
      <c r="L30" s="13"/>
      <c r="M30" s="59">
        <f t="shared" si="0"/>
        <v>0</v>
      </c>
      <c r="N30" s="58">
        <f t="shared" si="1"/>
        <v>0</v>
      </c>
      <c r="O30" s="58">
        <f t="shared" si="2"/>
        <v>0</v>
      </c>
      <c r="P30" s="58">
        <f t="shared" si="3"/>
        <v>0</v>
      </c>
      <c r="Q30" s="73">
        <f t="shared" si="4"/>
        <v>0</v>
      </c>
      <c r="R30" s="49">
        <f t="shared" si="5"/>
        <v>0</v>
      </c>
    </row>
    <row r="31" spans="1:18" ht="16.5" customHeight="1" thickBot="1" x14ac:dyDescent="0.5">
      <c r="A31" s="4"/>
      <c r="B31" s="17"/>
      <c r="C31" s="132"/>
      <c r="D31" s="13"/>
      <c r="E31" s="13"/>
      <c r="F31" s="13"/>
      <c r="G31" s="13"/>
      <c r="H31" s="13"/>
      <c r="I31" s="13"/>
      <c r="J31" s="13"/>
      <c r="K31" s="13"/>
      <c r="L31" s="13"/>
      <c r="M31" s="59">
        <f t="shared" si="0"/>
        <v>0</v>
      </c>
      <c r="N31" s="58">
        <f t="shared" si="1"/>
        <v>0</v>
      </c>
      <c r="O31" s="58">
        <f t="shared" si="2"/>
        <v>0</v>
      </c>
      <c r="P31" s="58">
        <f t="shared" si="3"/>
        <v>0</v>
      </c>
      <c r="Q31" s="73">
        <f t="shared" si="4"/>
        <v>0</v>
      </c>
      <c r="R31" s="49">
        <f t="shared" si="5"/>
        <v>0</v>
      </c>
    </row>
    <row r="32" spans="1:18" ht="19" thickBot="1" x14ac:dyDescent="0.5">
      <c r="A32" s="6"/>
      <c r="B32" s="18"/>
      <c r="C32" s="169"/>
      <c r="D32" s="13"/>
      <c r="E32" s="13"/>
      <c r="F32" s="13"/>
      <c r="G32" s="13"/>
      <c r="H32" s="13"/>
      <c r="I32" s="13"/>
      <c r="J32" s="13"/>
      <c r="K32" s="13"/>
      <c r="L32" s="13"/>
      <c r="M32" s="59">
        <f t="shared" si="0"/>
        <v>0</v>
      </c>
      <c r="N32" s="58">
        <f t="shared" si="1"/>
        <v>0</v>
      </c>
      <c r="O32" s="58">
        <f t="shared" si="2"/>
        <v>0</v>
      </c>
      <c r="P32" s="58">
        <f t="shared" si="3"/>
        <v>0</v>
      </c>
      <c r="Q32" s="73">
        <f t="shared" si="4"/>
        <v>0</v>
      </c>
      <c r="R32" s="49">
        <f t="shared" si="5"/>
        <v>0</v>
      </c>
    </row>
    <row r="33" spans="1:18" ht="19" thickBot="1" x14ac:dyDescent="0.5">
      <c r="A33" s="6"/>
      <c r="B33" s="18"/>
      <c r="C33" s="169"/>
      <c r="D33" s="13"/>
      <c r="E33" s="13"/>
      <c r="F33" s="13"/>
      <c r="G33" s="13"/>
      <c r="H33" s="13"/>
      <c r="I33" s="13"/>
      <c r="J33" s="13"/>
      <c r="K33" s="13"/>
      <c r="L33" s="13"/>
      <c r="M33" s="59">
        <f t="shared" si="0"/>
        <v>0</v>
      </c>
      <c r="N33" s="58">
        <f t="shared" si="1"/>
        <v>0</v>
      </c>
      <c r="O33" s="58">
        <f t="shared" si="2"/>
        <v>0</v>
      </c>
      <c r="P33" s="58">
        <f t="shared" si="3"/>
        <v>0</v>
      </c>
      <c r="Q33" s="73">
        <f t="shared" si="4"/>
        <v>0</v>
      </c>
      <c r="R33" s="49">
        <f t="shared" si="5"/>
        <v>0</v>
      </c>
    </row>
    <row r="34" spans="1:18" ht="19" thickBot="1" x14ac:dyDescent="0.5">
      <c r="A34" s="6"/>
      <c r="B34" s="18"/>
      <c r="C34" s="169"/>
      <c r="D34" s="13"/>
      <c r="E34" s="13"/>
      <c r="F34" s="13"/>
      <c r="G34" s="13"/>
      <c r="H34" s="13"/>
      <c r="I34" s="13"/>
      <c r="J34" s="13"/>
      <c r="K34" s="13"/>
      <c r="L34" s="13"/>
      <c r="M34" s="59">
        <f t="shared" si="0"/>
        <v>0</v>
      </c>
      <c r="N34" s="58">
        <f t="shared" si="1"/>
        <v>0</v>
      </c>
      <c r="O34" s="58">
        <f t="shared" si="2"/>
        <v>0</v>
      </c>
      <c r="P34" s="58">
        <f t="shared" si="3"/>
        <v>0</v>
      </c>
      <c r="Q34" s="73">
        <f t="shared" si="4"/>
        <v>0</v>
      </c>
      <c r="R34" s="49">
        <f t="shared" si="5"/>
        <v>0</v>
      </c>
    </row>
    <row r="35" spans="1:18" ht="19" thickBot="1" x14ac:dyDescent="0.5">
      <c r="A35" s="6"/>
      <c r="B35" s="18"/>
      <c r="C35" s="169"/>
      <c r="D35" s="13"/>
      <c r="E35" s="13"/>
      <c r="F35" s="13"/>
      <c r="G35" s="13"/>
      <c r="H35" s="13"/>
      <c r="I35" s="13"/>
      <c r="J35" s="13"/>
      <c r="K35" s="13"/>
      <c r="L35" s="13"/>
      <c r="M35" s="59">
        <f t="shared" si="0"/>
        <v>0</v>
      </c>
      <c r="N35" s="58">
        <f t="shared" si="1"/>
        <v>0</v>
      </c>
      <c r="O35" s="58">
        <f t="shared" si="2"/>
        <v>0</v>
      </c>
      <c r="P35" s="58">
        <f t="shared" si="3"/>
        <v>0</v>
      </c>
      <c r="Q35" s="73">
        <f t="shared" si="4"/>
        <v>0</v>
      </c>
      <c r="R35" s="49">
        <f t="shared" si="5"/>
        <v>0</v>
      </c>
    </row>
    <row r="36" spans="1:18" ht="19" thickBot="1" x14ac:dyDescent="0.5">
      <c r="A36" s="6"/>
      <c r="B36" s="18"/>
      <c r="C36" s="169"/>
      <c r="D36" s="13"/>
      <c r="E36" s="13"/>
      <c r="F36" s="13"/>
      <c r="G36" s="13"/>
      <c r="H36" s="13"/>
      <c r="I36" s="13"/>
      <c r="J36" s="13"/>
      <c r="K36" s="13"/>
      <c r="L36" s="13"/>
      <c r="M36" s="59">
        <f t="shared" si="0"/>
        <v>0</v>
      </c>
      <c r="N36" s="58">
        <f t="shared" si="1"/>
        <v>0</v>
      </c>
      <c r="O36" s="58">
        <f t="shared" si="2"/>
        <v>0</v>
      </c>
      <c r="P36" s="58">
        <f t="shared" si="3"/>
        <v>0</v>
      </c>
      <c r="Q36" s="73">
        <f t="shared" si="4"/>
        <v>0</v>
      </c>
      <c r="R36" s="49">
        <f t="shared" si="5"/>
        <v>0</v>
      </c>
    </row>
    <row r="37" spans="1:18" ht="19" thickBot="1" x14ac:dyDescent="0.5">
      <c r="A37" s="6"/>
      <c r="B37" s="18"/>
      <c r="C37" s="169"/>
      <c r="D37" s="13"/>
      <c r="E37" s="13"/>
      <c r="F37" s="13"/>
      <c r="G37" s="13"/>
      <c r="H37" s="13"/>
      <c r="I37" s="13"/>
      <c r="J37" s="13"/>
      <c r="K37" s="13"/>
      <c r="L37" s="13"/>
      <c r="M37" s="59">
        <f t="shared" si="0"/>
        <v>0</v>
      </c>
      <c r="N37" s="58">
        <f t="shared" si="1"/>
        <v>0</v>
      </c>
      <c r="O37" s="58">
        <f t="shared" si="2"/>
        <v>0</v>
      </c>
      <c r="P37" s="58">
        <f t="shared" si="3"/>
        <v>0</v>
      </c>
      <c r="Q37" s="73">
        <f t="shared" si="4"/>
        <v>0</v>
      </c>
      <c r="R37" s="49">
        <f t="shared" si="5"/>
        <v>0</v>
      </c>
    </row>
    <row r="38" spans="1:18" ht="19" thickBot="1" x14ac:dyDescent="0.5">
      <c r="A38" s="6"/>
      <c r="B38" s="18"/>
      <c r="C38" s="169"/>
      <c r="D38" s="13"/>
      <c r="E38" s="13"/>
      <c r="F38" s="13"/>
      <c r="G38" s="13"/>
      <c r="H38" s="13"/>
      <c r="I38" s="13"/>
      <c r="J38" s="13"/>
      <c r="K38" s="13"/>
      <c r="L38" s="13"/>
      <c r="M38" s="59">
        <f t="shared" si="0"/>
        <v>0</v>
      </c>
      <c r="N38" s="58">
        <f t="shared" si="1"/>
        <v>0</v>
      </c>
      <c r="O38" s="58">
        <f t="shared" si="2"/>
        <v>0</v>
      </c>
      <c r="P38" s="58">
        <f t="shared" si="3"/>
        <v>0</v>
      </c>
      <c r="Q38" s="73">
        <f t="shared" si="4"/>
        <v>0</v>
      </c>
      <c r="R38" s="49">
        <f t="shared" si="5"/>
        <v>0</v>
      </c>
    </row>
    <row r="39" spans="1:18" ht="19" thickBot="1" x14ac:dyDescent="0.5">
      <c r="A39" s="6"/>
      <c r="B39" s="18"/>
      <c r="C39" s="169"/>
      <c r="D39" s="13"/>
      <c r="E39" s="13"/>
      <c r="F39" s="13"/>
      <c r="G39" s="13"/>
      <c r="H39" s="13"/>
      <c r="I39" s="13"/>
      <c r="J39" s="13"/>
      <c r="K39" s="13"/>
      <c r="L39" s="13"/>
      <c r="M39" s="59">
        <f t="shared" si="0"/>
        <v>0</v>
      </c>
      <c r="N39" s="58">
        <f t="shared" si="1"/>
        <v>0</v>
      </c>
      <c r="O39" s="58">
        <f t="shared" si="2"/>
        <v>0</v>
      </c>
      <c r="P39" s="58">
        <f t="shared" si="3"/>
        <v>0</v>
      </c>
      <c r="Q39" s="73">
        <f t="shared" si="4"/>
        <v>0</v>
      </c>
      <c r="R39" s="49">
        <f t="shared" si="5"/>
        <v>0</v>
      </c>
    </row>
    <row r="40" spans="1:18" ht="19" thickBot="1" x14ac:dyDescent="0.5">
      <c r="A40" s="6"/>
      <c r="B40" s="18"/>
      <c r="C40" s="169"/>
      <c r="D40" s="13"/>
      <c r="E40" s="13"/>
      <c r="F40" s="13"/>
      <c r="G40" s="13"/>
      <c r="H40" s="13"/>
      <c r="I40" s="13"/>
      <c r="J40" s="13"/>
      <c r="K40" s="13"/>
      <c r="L40" s="13"/>
      <c r="M40" s="59">
        <f t="shared" si="0"/>
        <v>0</v>
      </c>
      <c r="N40" s="58">
        <f t="shared" si="1"/>
        <v>0</v>
      </c>
      <c r="O40" s="58">
        <f t="shared" si="2"/>
        <v>0</v>
      </c>
      <c r="P40" s="58">
        <f t="shared" si="3"/>
        <v>0</v>
      </c>
      <c r="Q40" s="73">
        <f t="shared" si="4"/>
        <v>0</v>
      </c>
      <c r="R40" s="49">
        <f t="shared" si="5"/>
        <v>0</v>
      </c>
    </row>
    <row r="41" spans="1:18" ht="19" thickBot="1" x14ac:dyDescent="0.5">
      <c r="A41" s="4"/>
      <c r="B41" s="15"/>
      <c r="C41" s="132"/>
      <c r="D41" s="13"/>
      <c r="E41" s="13"/>
      <c r="F41" s="13"/>
      <c r="G41" s="13"/>
      <c r="H41" s="13"/>
      <c r="I41" s="13"/>
      <c r="J41" s="13"/>
      <c r="K41" s="13"/>
      <c r="L41" s="13"/>
      <c r="M41" s="59">
        <f t="shared" si="0"/>
        <v>0</v>
      </c>
      <c r="N41" s="58">
        <f t="shared" si="1"/>
        <v>0</v>
      </c>
      <c r="O41" s="58">
        <f t="shared" si="2"/>
        <v>0</v>
      </c>
      <c r="P41" s="58">
        <f t="shared" si="3"/>
        <v>0</v>
      </c>
      <c r="Q41" s="73">
        <f t="shared" si="4"/>
        <v>0</v>
      </c>
      <c r="R41" s="49">
        <f t="shared" si="5"/>
        <v>0</v>
      </c>
    </row>
    <row r="42" spans="1:18" ht="19" thickBot="1" x14ac:dyDescent="0.5">
      <c r="A42" s="7"/>
      <c r="B42" s="19"/>
      <c r="C42" s="170"/>
      <c r="D42" s="13"/>
      <c r="E42" s="13"/>
      <c r="F42" s="13"/>
      <c r="G42" s="13"/>
      <c r="H42" s="13"/>
      <c r="I42" s="13"/>
      <c r="J42" s="13"/>
      <c r="K42" s="13"/>
      <c r="L42" s="13"/>
      <c r="M42" s="59">
        <f t="shared" si="0"/>
        <v>0</v>
      </c>
      <c r="N42" s="58">
        <f t="shared" si="1"/>
        <v>0</v>
      </c>
      <c r="O42" s="58">
        <f t="shared" si="2"/>
        <v>0</v>
      </c>
      <c r="P42" s="58">
        <f t="shared" si="3"/>
        <v>0</v>
      </c>
      <c r="Q42" s="73">
        <f t="shared" si="4"/>
        <v>0</v>
      </c>
      <c r="R42" s="49">
        <f t="shared" si="5"/>
        <v>0</v>
      </c>
    </row>
    <row r="43" spans="1:18" ht="19" thickBot="1" x14ac:dyDescent="0.5">
      <c r="A43" s="7"/>
      <c r="B43" s="19"/>
      <c r="C43" s="170"/>
      <c r="D43" s="13"/>
      <c r="E43" s="13"/>
      <c r="F43" s="13"/>
      <c r="G43" s="13"/>
      <c r="H43" s="13"/>
      <c r="I43" s="13"/>
      <c r="J43" s="13"/>
      <c r="K43" s="13"/>
      <c r="L43" s="13"/>
      <c r="M43" s="59">
        <f t="shared" si="0"/>
        <v>0</v>
      </c>
      <c r="N43" s="58">
        <f t="shared" si="1"/>
        <v>0</v>
      </c>
      <c r="O43" s="58">
        <f t="shared" si="2"/>
        <v>0</v>
      </c>
      <c r="P43" s="58">
        <f t="shared" si="3"/>
        <v>0</v>
      </c>
      <c r="Q43" s="73">
        <f t="shared" si="4"/>
        <v>0</v>
      </c>
      <c r="R43" s="49">
        <f t="shared" si="5"/>
        <v>0</v>
      </c>
    </row>
    <row r="44" spans="1:18" ht="19" thickBot="1" x14ac:dyDescent="0.5">
      <c r="A44" s="7"/>
      <c r="B44" s="19"/>
      <c r="C44" s="170"/>
      <c r="D44" s="13"/>
      <c r="E44" s="13"/>
      <c r="F44" s="13"/>
      <c r="G44" s="13"/>
      <c r="H44" s="13"/>
      <c r="I44" s="13"/>
      <c r="J44" s="13"/>
      <c r="K44" s="13"/>
      <c r="L44" s="13"/>
      <c r="M44" s="59">
        <f t="shared" si="0"/>
        <v>0</v>
      </c>
      <c r="N44" s="58">
        <f t="shared" si="1"/>
        <v>0</v>
      </c>
      <c r="O44" s="58">
        <f t="shared" si="2"/>
        <v>0</v>
      </c>
      <c r="P44" s="58">
        <f t="shared" si="3"/>
        <v>0</v>
      </c>
      <c r="Q44" s="73">
        <f t="shared" si="4"/>
        <v>0</v>
      </c>
      <c r="R44" s="49">
        <f t="shared" si="5"/>
        <v>0</v>
      </c>
    </row>
    <row r="45" spans="1:18" ht="19" thickBot="1" x14ac:dyDescent="0.5">
      <c r="A45" s="14"/>
      <c r="B45" s="20"/>
      <c r="C45" s="170"/>
      <c r="D45" s="13"/>
      <c r="E45" s="13"/>
      <c r="F45" s="13"/>
      <c r="G45" s="13"/>
      <c r="H45" s="13"/>
      <c r="I45" s="13"/>
      <c r="J45" s="13"/>
      <c r="K45" s="13"/>
      <c r="L45" s="13"/>
      <c r="M45" s="59">
        <f t="shared" si="0"/>
        <v>0</v>
      </c>
      <c r="N45" s="58">
        <f t="shared" si="1"/>
        <v>0</v>
      </c>
      <c r="O45" s="58">
        <f t="shared" si="2"/>
        <v>0</v>
      </c>
      <c r="P45" s="58">
        <f t="shared" si="3"/>
        <v>0</v>
      </c>
      <c r="Q45" s="73">
        <f t="shared" si="4"/>
        <v>0</v>
      </c>
      <c r="R45" s="49">
        <f t="shared" si="5"/>
        <v>0</v>
      </c>
    </row>
    <row r="46" spans="1:18" ht="19" thickBot="1" x14ac:dyDescent="0.5">
      <c r="A46" s="231" t="s">
        <v>61</v>
      </c>
      <c r="B46" s="232"/>
      <c r="C46" s="65">
        <f t="shared" ref="C46:L46" si="6">COUNTIF(C11:C45,"N")/$B7</f>
        <v>0.25</v>
      </c>
      <c r="D46" s="65">
        <f t="shared" si="6"/>
        <v>0.25</v>
      </c>
      <c r="E46" s="65">
        <f t="shared" si="6"/>
        <v>0.25</v>
      </c>
      <c r="F46" s="65">
        <f t="shared" si="6"/>
        <v>0.25</v>
      </c>
      <c r="G46" s="65">
        <f t="shared" si="6"/>
        <v>0.25</v>
      </c>
      <c r="H46" s="65">
        <f t="shared" si="6"/>
        <v>0.25</v>
      </c>
      <c r="I46" s="65">
        <f t="shared" si="6"/>
        <v>0.25</v>
      </c>
      <c r="J46" s="65">
        <f t="shared" si="6"/>
        <v>0.25</v>
      </c>
      <c r="K46" s="65">
        <f t="shared" si="6"/>
        <v>0.25</v>
      </c>
      <c r="L46" s="65">
        <f t="shared" si="6"/>
        <v>0.25</v>
      </c>
      <c r="M46" s="50"/>
      <c r="N46" s="50"/>
      <c r="O46" s="50"/>
      <c r="P46" s="50"/>
      <c r="Q46" s="50"/>
    </row>
    <row r="47" spans="1:18" ht="19" thickBot="1" x14ac:dyDescent="0.5">
      <c r="A47" s="214" t="s">
        <v>57</v>
      </c>
      <c r="B47" s="215"/>
      <c r="C47" s="65">
        <f>COUNTIF(C11:C45,"C")/$B7</f>
        <v>0.25</v>
      </c>
      <c r="D47" s="65">
        <f>COUNTIF(D11:D45,"C")/$B7</f>
        <v>0.25</v>
      </c>
      <c r="E47" s="65">
        <f t="shared" ref="E47:L47" si="7">COUNTIF(E11:E45,"C")/$B7</f>
        <v>0.25</v>
      </c>
      <c r="F47" s="65">
        <f t="shared" si="7"/>
        <v>0.25</v>
      </c>
      <c r="G47" s="65">
        <f t="shared" si="7"/>
        <v>0.25</v>
      </c>
      <c r="H47" s="65">
        <f t="shared" si="7"/>
        <v>0.25</v>
      </c>
      <c r="I47" s="65">
        <f t="shared" si="7"/>
        <v>0.25</v>
      </c>
      <c r="J47" s="65">
        <f t="shared" si="7"/>
        <v>0.25</v>
      </c>
      <c r="K47" s="65">
        <f t="shared" si="7"/>
        <v>0.25</v>
      </c>
      <c r="L47" s="65">
        <f t="shared" si="7"/>
        <v>0.25</v>
      </c>
      <c r="M47" s="50"/>
      <c r="N47" s="50"/>
      <c r="O47" s="50"/>
      <c r="P47" s="50"/>
      <c r="Q47" s="50"/>
    </row>
    <row r="48" spans="1:18" ht="19" thickBot="1" x14ac:dyDescent="0.5">
      <c r="A48" s="201" t="s">
        <v>58</v>
      </c>
      <c r="B48" s="202"/>
      <c r="C48" s="64">
        <f>COUNTIF(C11:C45,"Y")/$B7</f>
        <v>0.25</v>
      </c>
      <c r="D48" s="64">
        <f>COUNTIF(D11:D45,"Y")/$B7</f>
        <v>0.25</v>
      </c>
      <c r="E48" s="64">
        <f t="shared" ref="E48:L48" si="8">COUNTIF(E11:E45,"Y")/$B7</f>
        <v>0.25</v>
      </c>
      <c r="F48" s="64">
        <f t="shared" si="8"/>
        <v>0.25</v>
      </c>
      <c r="G48" s="64">
        <f t="shared" si="8"/>
        <v>0.25</v>
      </c>
      <c r="H48" s="64">
        <f t="shared" si="8"/>
        <v>0.25</v>
      </c>
      <c r="I48" s="64">
        <f t="shared" si="8"/>
        <v>0.25</v>
      </c>
      <c r="J48" s="64">
        <f t="shared" si="8"/>
        <v>0.25</v>
      </c>
      <c r="K48" s="64">
        <f t="shared" si="8"/>
        <v>0.25</v>
      </c>
      <c r="L48" s="64">
        <f t="shared" si="8"/>
        <v>0.25</v>
      </c>
      <c r="M48" s="50"/>
      <c r="N48" s="50"/>
      <c r="O48" s="50"/>
      <c r="P48" s="50"/>
      <c r="Q48" s="50"/>
    </row>
    <row r="49" spans="1:17" ht="19" thickBot="1" x14ac:dyDescent="0.5">
      <c r="A49" s="217" t="s">
        <v>60</v>
      </c>
      <c r="B49" s="218"/>
      <c r="C49" s="64">
        <f>COUNTIF(C11:C45,"B")/$B7</f>
        <v>0.25</v>
      </c>
      <c r="D49" s="64">
        <f>COUNTIF(D11:D45,"B")/$B7</f>
        <v>0.25</v>
      </c>
      <c r="E49" s="64">
        <f t="shared" ref="E49:L49" si="9">COUNTIF(E11:E45,"B")/$B7</f>
        <v>0.25</v>
      </c>
      <c r="F49" s="64">
        <f t="shared" si="9"/>
        <v>0.25</v>
      </c>
      <c r="G49" s="64">
        <f t="shared" si="9"/>
        <v>0.25</v>
      </c>
      <c r="H49" s="64">
        <f t="shared" si="9"/>
        <v>0.25</v>
      </c>
      <c r="I49" s="64">
        <f t="shared" si="9"/>
        <v>0.25</v>
      </c>
      <c r="J49" s="64">
        <f t="shared" si="9"/>
        <v>0.25</v>
      </c>
      <c r="K49" s="64">
        <f t="shared" si="9"/>
        <v>0.25</v>
      </c>
      <c r="L49" s="64">
        <f t="shared" si="9"/>
        <v>0.25</v>
      </c>
      <c r="M49" s="50"/>
      <c r="N49" s="50"/>
      <c r="O49" s="50"/>
      <c r="P49" s="50"/>
      <c r="Q49" s="50"/>
    </row>
    <row r="50" spans="1:17" ht="34.15" customHeight="1" thickBot="1" x14ac:dyDescent="0.5">
      <c r="A50" s="203" t="s">
        <v>62</v>
      </c>
      <c r="B50" s="204"/>
      <c r="C50" s="40">
        <f>SUM(C47:C49)</f>
        <v>0.75</v>
      </c>
      <c r="D50" s="40">
        <f>SUM(D47:D49)</f>
        <v>0.75</v>
      </c>
      <c r="E50" s="40">
        <f t="shared" ref="E50:L50" si="10">SUM(E47:E49)</f>
        <v>0.75</v>
      </c>
      <c r="F50" s="40">
        <f t="shared" si="10"/>
        <v>0.75</v>
      </c>
      <c r="G50" s="40">
        <f t="shared" si="10"/>
        <v>0.75</v>
      </c>
      <c r="H50" s="40">
        <f t="shared" si="10"/>
        <v>0.75</v>
      </c>
      <c r="I50" s="40">
        <f t="shared" si="10"/>
        <v>0.75</v>
      </c>
      <c r="J50" s="40">
        <f t="shared" si="10"/>
        <v>0.75</v>
      </c>
      <c r="K50" s="40">
        <f t="shared" si="10"/>
        <v>0.75</v>
      </c>
      <c r="L50" s="40">
        <f t="shared" si="10"/>
        <v>0.75</v>
      </c>
      <c r="M50" s="51"/>
      <c r="N50" s="51"/>
      <c r="O50" s="51"/>
      <c r="P50" s="51"/>
      <c r="Q50" s="51"/>
    </row>
  </sheetData>
  <sheetProtection selectLockedCells="1"/>
  <mergeCells count="34">
    <mergeCell ref="A47:B47"/>
    <mergeCell ref="A48:B48"/>
    <mergeCell ref="A49:B49"/>
    <mergeCell ref="A50:B50"/>
    <mergeCell ref="N3:N10"/>
    <mergeCell ref="K3:K10"/>
    <mergeCell ref="D3:D10"/>
    <mergeCell ref="E3:E10"/>
    <mergeCell ref="C3:C10"/>
    <mergeCell ref="A46:B46"/>
    <mergeCell ref="A5:A6"/>
    <mergeCell ref="B5:B6"/>
    <mergeCell ref="A7:A9"/>
    <mergeCell ref="B7:B9"/>
    <mergeCell ref="A10:B10"/>
    <mergeCell ref="A3:B4"/>
    <mergeCell ref="Q3:Q10"/>
    <mergeCell ref="R3:R10"/>
    <mergeCell ref="M3:M10"/>
    <mergeCell ref="E1:H1"/>
    <mergeCell ref="K1:K2"/>
    <mergeCell ref="G3:G10"/>
    <mergeCell ref="I1:J2"/>
    <mergeCell ref="J3:J10"/>
    <mergeCell ref="L1:L2"/>
    <mergeCell ref="F3:F10"/>
    <mergeCell ref="L3:L10"/>
    <mergeCell ref="I3:I10"/>
    <mergeCell ref="H3:H10"/>
    <mergeCell ref="A1:B2"/>
    <mergeCell ref="D1:D2"/>
    <mergeCell ref="C1:C2"/>
    <mergeCell ref="O3:O10"/>
    <mergeCell ref="P3:P10"/>
  </mergeCells>
  <conditionalFormatting sqref="C11:L45">
    <cfRule type="cellIs" dxfId="31" priority="1" operator="equal">
      <formula>"c"</formula>
    </cfRule>
    <cfRule type="cellIs" dxfId="30" priority="2" operator="equal">
      <formula>"b"</formula>
    </cfRule>
    <cfRule type="containsText" dxfId="29" priority="3" operator="containsText" text="n">
      <formula>NOT(ISERROR(SEARCH("n",C11)))</formula>
    </cfRule>
    <cfRule type="containsText" dxfId="28" priority="4" operator="containsText" text="Y">
      <formula>NOT(ISERROR(SEARCH("Y",C11)))</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3 - Reading&amp;R&amp;"Arial,Regular"&amp;10Version 1: July 2015</oddHeader>
  </headerFooter>
  <rowBreaks count="1" manualBreakCount="1">
    <brk id="51" max="17"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zoomScale="80" zoomScaleNormal="80" zoomScaleSheetLayoutView="30" zoomScalePageLayoutView="80" workbookViewId="0">
      <selection activeCell="K11" sqref="K1:K1048576"/>
    </sheetView>
  </sheetViews>
  <sheetFormatPr defaultColWidth="3.453125" defaultRowHeight="14.5" x14ac:dyDescent="0.35"/>
  <cols>
    <col min="1" max="1" width="12.54296875" style="2" customWidth="1"/>
    <col min="2" max="2" width="14.7265625" style="2" customWidth="1"/>
    <col min="3" max="3" width="15.26953125" style="2" customWidth="1"/>
    <col min="4" max="4" width="18.453125" style="2" customWidth="1"/>
    <col min="5" max="5" width="13.81640625" style="2" customWidth="1"/>
    <col min="6" max="6" width="10.26953125" style="2" customWidth="1"/>
    <col min="7" max="7" width="7.81640625" style="2" customWidth="1"/>
    <col min="8" max="8" width="14.26953125" style="2" customWidth="1"/>
    <col min="9" max="9" width="9" style="2" customWidth="1"/>
    <col min="10" max="10" width="11.453125" style="2" customWidth="1"/>
    <col min="11" max="11" width="12" style="2" customWidth="1"/>
    <col min="12" max="12" width="11.54296875" style="2" customWidth="1"/>
    <col min="13" max="13" width="13.1796875" style="2" customWidth="1"/>
    <col min="14" max="14" width="7.453125" style="1" customWidth="1"/>
    <col min="15" max="18" width="7.453125" style="2" customWidth="1"/>
    <col min="19" max="19" width="8.81640625" style="2" customWidth="1"/>
    <col min="20" max="16384" width="3.453125" style="2"/>
  </cols>
  <sheetData>
    <row r="1" spans="1:19" ht="30" customHeight="1" x14ac:dyDescent="0.35">
      <c r="A1" s="172" t="s">
        <v>30</v>
      </c>
      <c r="B1" s="173"/>
      <c r="C1" s="273" t="s">
        <v>31</v>
      </c>
      <c r="D1" s="365" t="s">
        <v>79</v>
      </c>
      <c r="E1" s="362" t="s">
        <v>33</v>
      </c>
      <c r="F1" s="363"/>
      <c r="G1" s="363"/>
      <c r="H1" s="364"/>
      <c r="I1" s="363" t="s">
        <v>92</v>
      </c>
      <c r="J1" s="363"/>
      <c r="K1" s="363"/>
      <c r="L1" s="363"/>
      <c r="M1" s="345"/>
    </row>
    <row r="2" spans="1:19" ht="27.75" customHeight="1" thickBot="1" x14ac:dyDescent="0.4">
      <c r="A2" s="237"/>
      <c r="B2" s="261"/>
      <c r="C2" s="328"/>
      <c r="D2" s="366"/>
      <c r="E2" s="107" t="s">
        <v>68</v>
      </c>
      <c r="F2" s="340" t="s">
        <v>69</v>
      </c>
      <c r="G2" s="361"/>
      <c r="H2" s="109" t="s">
        <v>70</v>
      </c>
      <c r="I2" s="363"/>
      <c r="J2" s="363"/>
      <c r="K2" s="363"/>
      <c r="L2" s="363"/>
      <c r="M2" s="345"/>
    </row>
    <row r="3" spans="1:19" ht="18" customHeight="1" x14ac:dyDescent="0.35">
      <c r="A3" s="252" t="s">
        <v>18</v>
      </c>
      <c r="B3" s="253"/>
      <c r="C3" s="359" t="s">
        <v>98</v>
      </c>
      <c r="D3" s="360" t="s">
        <v>99</v>
      </c>
      <c r="E3" s="356" t="s">
        <v>100</v>
      </c>
      <c r="F3" s="310" t="s">
        <v>43</v>
      </c>
      <c r="G3" s="355" t="s">
        <v>47</v>
      </c>
      <c r="H3" s="321" t="s">
        <v>101</v>
      </c>
      <c r="I3" s="319" t="s">
        <v>102</v>
      </c>
      <c r="J3" s="352" t="s">
        <v>46</v>
      </c>
      <c r="K3" s="281" t="s">
        <v>48</v>
      </c>
      <c r="L3" s="281" t="s">
        <v>103</v>
      </c>
      <c r="M3" s="349" t="s">
        <v>104</v>
      </c>
      <c r="N3" s="293" t="s">
        <v>63</v>
      </c>
      <c r="O3" s="207" t="s">
        <v>55</v>
      </c>
      <c r="P3" s="233" t="s">
        <v>56</v>
      </c>
      <c r="Q3" s="205" t="s">
        <v>59</v>
      </c>
      <c r="R3" s="289" t="s">
        <v>65</v>
      </c>
      <c r="S3" s="228" t="s">
        <v>66</v>
      </c>
    </row>
    <row r="4" spans="1:19" ht="15.75" customHeight="1" x14ac:dyDescent="0.35">
      <c r="A4" s="254"/>
      <c r="B4" s="255"/>
      <c r="C4" s="298"/>
      <c r="D4" s="350"/>
      <c r="E4" s="357"/>
      <c r="F4" s="311"/>
      <c r="G4" s="322"/>
      <c r="H4" s="322"/>
      <c r="I4" s="325"/>
      <c r="J4" s="353"/>
      <c r="K4" s="282"/>
      <c r="L4" s="282"/>
      <c r="M4" s="350"/>
      <c r="N4" s="294"/>
      <c r="O4" s="208"/>
      <c r="P4" s="234"/>
      <c r="Q4" s="206"/>
      <c r="R4" s="290"/>
      <c r="S4" s="229"/>
    </row>
    <row r="5" spans="1:19" ht="15" customHeight="1" x14ac:dyDescent="0.35">
      <c r="A5" s="223" t="s">
        <v>11</v>
      </c>
      <c r="B5" s="216"/>
      <c r="C5" s="298"/>
      <c r="D5" s="350"/>
      <c r="E5" s="357"/>
      <c r="F5" s="311"/>
      <c r="G5" s="322"/>
      <c r="H5" s="322"/>
      <c r="I5" s="325"/>
      <c r="J5" s="353"/>
      <c r="K5" s="282"/>
      <c r="L5" s="282"/>
      <c r="M5" s="350"/>
      <c r="N5" s="294"/>
      <c r="O5" s="208"/>
      <c r="P5" s="234"/>
      <c r="Q5" s="206"/>
      <c r="R5" s="290"/>
      <c r="S5" s="229"/>
    </row>
    <row r="6" spans="1:19" ht="18" customHeight="1" x14ac:dyDescent="0.35">
      <c r="A6" s="223"/>
      <c r="B6" s="216"/>
      <c r="C6" s="298"/>
      <c r="D6" s="350"/>
      <c r="E6" s="357"/>
      <c r="F6" s="311"/>
      <c r="G6" s="322"/>
      <c r="H6" s="322"/>
      <c r="I6" s="325"/>
      <c r="J6" s="353"/>
      <c r="K6" s="282"/>
      <c r="L6" s="282"/>
      <c r="M6" s="350"/>
      <c r="N6" s="294"/>
      <c r="O6" s="208"/>
      <c r="P6" s="234"/>
      <c r="Q6" s="206"/>
      <c r="R6" s="290"/>
      <c r="S6" s="229"/>
    </row>
    <row r="7" spans="1:19" ht="18" customHeight="1" x14ac:dyDescent="0.35">
      <c r="A7" s="221" t="s">
        <v>12</v>
      </c>
      <c r="B7" s="222">
        <v>4</v>
      </c>
      <c r="C7" s="298"/>
      <c r="D7" s="350"/>
      <c r="E7" s="357"/>
      <c r="F7" s="311"/>
      <c r="G7" s="322"/>
      <c r="H7" s="322"/>
      <c r="I7" s="325"/>
      <c r="J7" s="353"/>
      <c r="K7" s="282"/>
      <c r="L7" s="282"/>
      <c r="M7" s="350"/>
      <c r="N7" s="294"/>
      <c r="O7" s="208"/>
      <c r="P7" s="234"/>
      <c r="Q7" s="206"/>
      <c r="R7" s="290"/>
      <c r="S7" s="229"/>
    </row>
    <row r="8" spans="1:19" ht="18" customHeight="1" x14ac:dyDescent="0.35">
      <c r="A8" s="221"/>
      <c r="B8" s="222"/>
      <c r="C8" s="298"/>
      <c r="D8" s="350"/>
      <c r="E8" s="357"/>
      <c r="F8" s="311"/>
      <c r="G8" s="322"/>
      <c r="H8" s="322"/>
      <c r="I8" s="325"/>
      <c r="J8" s="353"/>
      <c r="K8" s="282"/>
      <c r="L8" s="282"/>
      <c r="M8" s="350"/>
      <c r="N8" s="294"/>
      <c r="O8" s="208"/>
      <c r="P8" s="234"/>
      <c r="Q8" s="206"/>
      <c r="R8" s="290"/>
      <c r="S8" s="229"/>
    </row>
    <row r="9" spans="1:19" ht="18" customHeight="1" x14ac:dyDescent="0.35">
      <c r="A9" s="221"/>
      <c r="B9" s="222"/>
      <c r="C9" s="298"/>
      <c r="D9" s="350"/>
      <c r="E9" s="357"/>
      <c r="F9" s="311"/>
      <c r="G9" s="322"/>
      <c r="H9" s="322"/>
      <c r="I9" s="325"/>
      <c r="J9" s="353"/>
      <c r="K9" s="282"/>
      <c r="L9" s="282"/>
      <c r="M9" s="350"/>
      <c r="N9" s="294"/>
      <c r="O9" s="208"/>
      <c r="P9" s="234"/>
      <c r="Q9" s="206"/>
      <c r="R9" s="290"/>
      <c r="S9" s="229"/>
    </row>
    <row r="10" spans="1:19" ht="26.5" customHeight="1" thickBot="1" x14ac:dyDescent="0.4">
      <c r="A10" s="250" t="s">
        <v>0</v>
      </c>
      <c r="B10" s="304"/>
      <c r="C10" s="299"/>
      <c r="D10" s="351"/>
      <c r="E10" s="358"/>
      <c r="F10" s="312"/>
      <c r="G10" s="323"/>
      <c r="H10" s="323"/>
      <c r="I10" s="326"/>
      <c r="J10" s="354"/>
      <c r="K10" s="283"/>
      <c r="L10" s="283"/>
      <c r="M10" s="351"/>
      <c r="N10" s="295"/>
      <c r="O10" s="296"/>
      <c r="P10" s="287"/>
      <c r="Q10" s="288"/>
      <c r="R10" s="291"/>
      <c r="S10" s="292"/>
    </row>
    <row r="11" spans="1:19" ht="19.5" thickBot="1" x14ac:dyDescent="0.35">
      <c r="A11" s="3"/>
      <c r="B11" s="15"/>
      <c r="C11" s="83" t="s">
        <v>76</v>
      </c>
      <c r="D11" s="83" t="s">
        <v>76</v>
      </c>
      <c r="E11" s="83" t="s">
        <v>76</v>
      </c>
      <c r="F11" s="83" t="s">
        <v>76</v>
      </c>
      <c r="G11" s="83" t="s">
        <v>76</v>
      </c>
      <c r="H11" s="83" t="s">
        <v>76</v>
      </c>
      <c r="I11" s="83" t="s">
        <v>76</v>
      </c>
      <c r="J11" s="83" t="s">
        <v>76</v>
      </c>
      <c r="K11" s="83" t="s">
        <v>76</v>
      </c>
      <c r="L11" s="83" t="s">
        <v>76</v>
      </c>
      <c r="M11" s="83" t="s">
        <v>76</v>
      </c>
      <c r="N11" s="58">
        <f t="shared" ref="N11:N45" si="0">COUNTIF(C11:M11,"N")</f>
        <v>0</v>
      </c>
      <c r="O11" s="72">
        <f t="shared" ref="O11:O45" si="1">COUNTIF(C11:M11,"C")</f>
        <v>0</v>
      </c>
      <c r="P11" s="72">
        <f t="shared" ref="P11:P45" si="2">COUNTIF(C11:M11,"Y")</f>
        <v>11</v>
      </c>
      <c r="Q11" s="66">
        <f t="shared" ref="Q11:Q45" si="3">COUNTIF(C11:M11,"B")</f>
        <v>0</v>
      </c>
      <c r="R11" s="45">
        <f>SUM(O11:Q11)</f>
        <v>11</v>
      </c>
      <c r="S11" s="52">
        <f>R11/11</f>
        <v>1</v>
      </c>
    </row>
    <row r="12" spans="1:19" ht="19.5" thickBot="1" x14ac:dyDescent="0.35">
      <c r="A12" s="4"/>
      <c r="B12" s="16"/>
      <c r="C12" s="35" t="s">
        <v>77</v>
      </c>
      <c r="D12" s="35" t="s">
        <v>77</v>
      </c>
      <c r="E12" s="35" t="s">
        <v>77</v>
      </c>
      <c r="F12" s="35" t="s">
        <v>77</v>
      </c>
      <c r="G12" s="35" t="s">
        <v>77</v>
      </c>
      <c r="H12" s="35" t="s">
        <v>77</v>
      </c>
      <c r="I12" s="35" t="s">
        <v>77</v>
      </c>
      <c r="J12" s="35" t="s">
        <v>77</v>
      </c>
      <c r="K12" s="35" t="s">
        <v>77</v>
      </c>
      <c r="L12" s="35" t="s">
        <v>77</v>
      </c>
      <c r="M12" s="35" t="s">
        <v>77</v>
      </c>
      <c r="N12" s="62">
        <f t="shared" si="0"/>
        <v>11</v>
      </c>
      <c r="O12" s="79">
        <f t="shared" si="1"/>
        <v>0</v>
      </c>
      <c r="P12" s="79">
        <f t="shared" si="2"/>
        <v>0</v>
      </c>
      <c r="Q12" s="67">
        <f t="shared" si="3"/>
        <v>0</v>
      </c>
      <c r="R12" s="46">
        <f t="shared" ref="R12:R45" si="4">SUM(O12:Q12)</f>
        <v>0</v>
      </c>
      <c r="S12" s="52">
        <f t="shared" ref="S12:S45" si="5">R12/11</f>
        <v>0</v>
      </c>
    </row>
    <row r="13" spans="1:19" ht="19.5" thickBot="1" x14ac:dyDescent="0.35">
      <c r="A13" s="4"/>
      <c r="B13" s="16"/>
      <c r="C13" s="35" t="s">
        <v>78</v>
      </c>
      <c r="D13" s="35" t="s">
        <v>78</v>
      </c>
      <c r="E13" s="35" t="s">
        <v>78</v>
      </c>
      <c r="F13" s="35" t="s">
        <v>78</v>
      </c>
      <c r="G13" s="35" t="s">
        <v>78</v>
      </c>
      <c r="H13" s="35" t="s">
        <v>78</v>
      </c>
      <c r="I13" s="35" t="s">
        <v>78</v>
      </c>
      <c r="J13" s="35" t="s">
        <v>78</v>
      </c>
      <c r="K13" s="35" t="s">
        <v>78</v>
      </c>
      <c r="L13" s="35" t="s">
        <v>78</v>
      </c>
      <c r="M13" s="35" t="s">
        <v>78</v>
      </c>
      <c r="N13" s="62">
        <f t="shared" si="0"/>
        <v>0</v>
      </c>
      <c r="O13" s="79">
        <f t="shared" si="1"/>
        <v>11</v>
      </c>
      <c r="P13" s="79">
        <f t="shared" si="2"/>
        <v>0</v>
      </c>
      <c r="Q13" s="67">
        <f t="shared" si="3"/>
        <v>0</v>
      </c>
      <c r="R13" s="46">
        <f t="shared" si="4"/>
        <v>11</v>
      </c>
      <c r="S13" s="52">
        <f t="shared" si="5"/>
        <v>1</v>
      </c>
    </row>
    <row r="14" spans="1:19" ht="19.5" thickBot="1" x14ac:dyDescent="0.35">
      <c r="A14" s="4"/>
      <c r="B14" s="16"/>
      <c r="C14" s="35" t="s">
        <v>80</v>
      </c>
      <c r="D14" s="35" t="s">
        <v>80</v>
      </c>
      <c r="E14" s="35" t="s">
        <v>80</v>
      </c>
      <c r="F14" s="35" t="s">
        <v>80</v>
      </c>
      <c r="G14" s="35" t="s">
        <v>80</v>
      </c>
      <c r="H14" s="35" t="s">
        <v>80</v>
      </c>
      <c r="I14" s="35" t="s">
        <v>80</v>
      </c>
      <c r="J14" s="35" t="s">
        <v>80</v>
      </c>
      <c r="K14" s="35" t="s">
        <v>80</v>
      </c>
      <c r="L14" s="35" t="s">
        <v>80</v>
      </c>
      <c r="M14" s="35" t="s">
        <v>80</v>
      </c>
      <c r="N14" s="62">
        <f t="shared" si="0"/>
        <v>0</v>
      </c>
      <c r="O14" s="79">
        <f t="shared" si="1"/>
        <v>0</v>
      </c>
      <c r="P14" s="79">
        <f t="shared" si="2"/>
        <v>0</v>
      </c>
      <c r="Q14" s="67">
        <f t="shared" si="3"/>
        <v>11</v>
      </c>
      <c r="R14" s="46">
        <f t="shared" si="4"/>
        <v>11</v>
      </c>
      <c r="S14" s="52">
        <f t="shared" si="5"/>
        <v>1</v>
      </c>
    </row>
    <row r="15" spans="1:19" ht="19.5" thickBot="1" x14ac:dyDescent="0.35">
      <c r="A15" s="4"/>
      <c r="B15" s="16"/>
      <c r="C15" s="35"/>
      <c r="D15" s="86"/>
      <c r="E15" s="86"/>
      <c r="F15" s="11"/>
      <c r="G15" s="13"/>
      <c r="H15" s="13"/>
      <c r="I15" s="53"/>
      <c r="J15" s="53"/>
      <c r="K15" s="13"/>
      <c r="L15" s="13"/>
      <c r="M15" s="13"/>
      <c r="N15" s="62">
        <f t="shared" si="0"/>
        <v>0</v>
      </c>
      <c r="O15" s="79">
        <f t="shared" si="1"/>
        <v>0</v>
      </c>
      <c r="P15" s="79">
        <f t="shared" si="2"/>
        <v>0</v>
      </c>
      <c r="Q15" s="67">
        <f t="shared" si="3"/>
        <v>0</v>
      </c>
      <c r="R15" s="46">
        <f t="shared" si="4"/>
        <v>0</v>
      </c>
      <c r="S15" s="52">
        <f t="shared" si="5"/>
        <v>0</v>
      </c>
    </row>
    <row r="16" spans="1:19" ht="19.5" thickBot="1" x14ac:dyDescent="0.35">
      <c r="A16" s="4"/>
      <c r="B16" s="16"/>
      <c r="C16" s="35"/>
      <c r="D16" s="86"/>
      <c r="E16" s="86"/>
      <c r="F16" s="11"/>
      <c r="G16" s="13"/>
      <c r="H16" s="13"/>
      <c r="I16" s="53"/>
      <c r="J16" s="53"/>
      <c r="K16" s="13"/>
      <c r="L16" s="13"/>
      <c r="M16" s="13"/>
      <c r="N16" s="62">
        <f t="shared" si="0"/>
        <v>0</v>
      </c>
      <c r="O16" s="79">
        <f t="shared" si="1"/>
        <v>0</v>
      </c>
      <c r="P16" s="79">
        <f t="shared" si="2"/>
        <v>0</v>
      </c>
      <c r="Q16" s="67">
        <f t="shared" si="3"/>
        <v>0</v>
      </c>
      <c r="R16" s="46">
        <f t="shared" si="4"/>
        <v>0</v>
      </c>
      <c r="S16" s="52">
        <f t="shared" si="5"/>
        <v>0</v>
      </c>
    </row>
    <row r="17" spans="1:19" ht="19.5" thickBot="1" x14ac:dyDescent="0.35">
      <c r="A17" s="4"/>
      <c r="B17" s="16"/>
      <c r="C17" s="35"/>
      <c r="D17" s="86"/>
      <c r="E17" s="86"/>
      <c r="F17" s="11"/>
      <c r="G17" s="13"/>
      <c r="H17" s="13"/>
      <c r="I17" s="53"/>
      <c r="J17" s="53"/>
      <c r="K17" s="13"/>
      <c r="L17" s="13"/>
      <c r="M17" s="13"/>
      <c r="N17" s="62">
        <f t="shared" si="0"/>
        <v>0</v>
      </c>
      <c r="O17" s="79">
        <f t="shared" si="1"/>
        <v>0</v>
      </c>
      <c r="P17" s="79">
        <f t="shared" si="2"/>
        <v>0</v>
      </c>
      <c r="Q17" s="67">
        <f t="shared" si="3"/>
        <v>0</v>
      </c>
      <c r="R17" s="46">
        <f t="shared" si="4"/>
        <v>0</v>
      </c>
      <c r="S17" s="52">
        <f t="shared" si="5"/>
        <v>0</v>
      </c>
    </row>
    <row r="18" spans="1:19" ht="19.5" thickBot="1" x14ac:dyDescent="0.35">
      <c r="A18" s="4"/>
      <c r="B18" s="16"/>
      <c r="C18" s="35"/>
      <c r="D18" s="86"/>
      <c r="E18" s="86"/>
      <c r="F18" s="11"/>
      <c r="G18" s="13"/>
      <c r="H18" s="13"/>
      <c r="I18" s="53"/>
      <c r="J18" s="53"/>
      <c r="K18" s="13"/>
      <c r="L18" s="13"/>
      <c r="M18" s="13"/>
      <c r="N18" s="62">
        <f t="shared" si="0"/>
        <v>0</v>
      </c>
      <c r="O18" s="79">
        <f t="shared" si="1"/>
        <v>0</v>
      </c>
      <c r="P18" s="79">
        <f t="shared" si="2"/>
        <v>0</v>
      </c>
      <c r="Q18" s="67">
        <f t="shared" si="3"/>
        <v>0</v>
      </c>
      <c r="R18" s="46">
        <f t="shared" si="4"/>
        <v>0</v>
      </c>
      <c r="S18" s="52">
        <f t="shared" si="5"/>
        <v>0</v>
      </c>
    </row>
    <row r="19" spans="1:19" ht="19.5" thickBot="1" x14ac:dyDescent="0.35">
      <c r="A19" s="4"/>
      <c r="B19" s="16"/>
      <c r="C19" s="35"/>
      <c r="D19" s="86"/>
      <c r="E19" s="86"/>
      <c r="F19" s="11"/>
      <c r="G19" s="13"/>
      <c r="H19" s="13"/>
      <c r="I19" s="53"/>
      <c r="J19" s="53"/>
      <c r="K19" s="13"/>
      <c r="L19" s="13"/>
      <c r="M19" s="13"/>
      <c r="N19" s="62">
        <f t="shared" si="0"/>
        <v>0</v>
      </c>
      <c r="O19" s="79">
        <f t="shared" si="1"/>
        <v>0</v>
      </c>
      <c r="P19" s="79">
        <f t="shared" si="2"/>
        <v>0</v>
      </c>
      <c r="Q19" s="67">
        <f t="shared" si="3"/>
        <v>0</v>
      </c>
      <c r="R19" s="46">
        <f t="shared" si="4"/>
        <v>0</v>
      </c>
      <c r="S19" s="52">
        <f t="shared" si="5"/>
        <v>0</v>
      </c>
    </row>
    <row r="20" spans="1:19" ht="19.5" thickBot="1" x14ac:dyDescent="0.35">
      <c r="A20" s="4"/>
      <c r="B20" s="16"/>
      <c r="C20" s="35"/>
      <c r="D20" s="86"/>
      <c r="E20" s="86"/>
      <c r="F20" s="11"/>
      <c r="G20" s="13"/>
      <c r="H20" s="13"/>
      <c r="I20" s="53"/>
      <c r="J20" s="53"/>
      <c r="K20" s="13"/>
      <c r="L20" s="13"/>
      <c r="M20" s="13"/>
      <c r="N20" s="62">
        <f t="shared" si="0"/>
        <v>0</v>
      </c>
      <c r="O20" s="79">
        <f t="shared" si="1"/>
        <v>0</v>
      </c>
      <c r="P20" s="79">
        <f t="shared" si="2"/>
        <v>0</v>
      </c>
      <c r="Q20" s="67">
        <f t="shared" si="3"/>
        <v>0</v>
      </c>
      <c r="R20" s="46">
        <f t="shared" si="4"/>
        <v>0</v>
      </c>
      <c r="S20" s="52">
        <f t="shared" si="5"/>
        <v>0</v>
      </c>
    </row>
    <row r="21" spans="1:19" ht="19.5" thickBot="1" x14ac:dyDescent="0.35">
      <c r="A21" s="4"/>
      <c r="B21" s="16"/>
      <c r="C21" s="35"/>
      <c r="D21" s="86"/>
      <c r="E21" s="86"/>
      <c r="F21" s="11"/>
      <c r="G21" s="13"/>
      <c r="H21" s="13"/>
      <c r="I21" s="53"/>
      <c r="J21" s="53"/>
      <c r="K21" s="13"/>
      <c r="L21" s="13"/>
      <c r="M21" s="13"/>
      <c r="N21" s="62">
        <f t="shared" si="0"/>
        <v>0</v>
      </c>
      <c r="O21" s="79">
        <f t="shared" si="1"/>
        <v>0</v>
      </c>
      <c r="P21" s="79">
        <f t="shared" si="2"/>
        <v>0</v>
      </c>
      <c r="Q21" s="67">
        <f t="shared" si="3"/>
        <v>0</v>
      </c>
      <c r="R21" s="46">
        <f t="shared" si="4"/>
        <v>0</v>
      </c>
      <c r="S21" s="52">
        <f t="shared" si="5"/>
        <v>0</v>
      </c>
    </row>
    <row r="22" spans="1:19" ht="19.5" thickBot="1" x14ac:dyDescent="0.35">
      <c r="A22" s="4"/>
      <c r="B22" s="16"/>
      <c r="C22" s="35"/>
      <c r="D22" s="86"/>
      <c r="E22" s="86"/>
      <c r="F22" s="11"/>
      <c r="G22" s="13"/>
      <c r="H22" s="13"/>
      <c r="I22" s="53"/>
      <c r="J22" s="53"/>
      <c r="K22" s="13"/>
      <c r="L22" s="13"/>
      <c r="M22" s="13"/>
      <c r="N22" s="62">
        <f t="shared" si="0"/>
        <v>0</v>
      </c>
      <c r="O22" s="79">
        <f t="shared" si="1"/>
        <v>0</v>
      </c>
      <c r="P22" s="79">
        <f t="shared" si="2"/>
        <v>0</v>
      </c>
      <c r="Q22" s="67">
        <f t="shared" si="3"/>
        <v>0</v>
      </c>
      <c r="R22" s="46">
        <f t="shared" si="4"/>
        <v>0</v>
      </c>
      <c r="S22" s="52">
        <f t="shared" si="5"/>
        <v>0</v>
      </c>
    </row>
    <row r="23" spans="1:19" ht="19.5" thickBot="1" x14ac:dyDescent="0.35">
      <c r="A23" s="4"/>
      <c r="B23" s="16"/>
      <c r="C23" s="35"/>
      <c r="D23" s="86"/>
      <c r="E23" s="86"/>
      <c r="F23" s="11"/>
      <c r="G23" s="13"/>
      <c r="H23" s="13"/>
      <c r="I23" s="53"/>
      <c r="J23" s="53"/>
      <c r="K23" s="13"/>
      <c r="L23" s="13"/>
      <c r="M23" s="13"/>
      <c r="N23" s="62">
        <f t="shared" si="0"/>
        <v>0</v>
      </c>
      <c r="O23" s="79">
        <f t="shared" si="1"/>
        <v>0</v>
      </c>
      <c r="P23" s="79">
        <f t="shared" si="2"/>
        <v>0</v>
      </c>
      <c r="Q23" s="67">
        <f t="shared" si="3"/>
        <v>0</v>
      </c>
      <c r="R23" s="46">
        <f t="shared" si="4"/>
        <v>0</v>
      </c>
      <c r="S23" s="52">
        <f t="shared" si="5"/>
        <v>0</v>
      </c>
    </row>
    <row r="24" spans="1:19" ht="19" thickBot="1" x14ac:dyDescent="0.5">
      <c r="A24" s="5"/>
      <c r="B24" s="16"/>
      <c r="C24" s="35"/>
      <c r="D24" s="86"/>
      <c r="E24" s="86"/>
      <c r="F24" s="11"/>
      <c r="G24" s="13"/>
      <c r="H24" s="13"/>
      <c r="I24" s="53"/>
      <c r="J24" s="53"/>
      <c r="K24" s="13"/>
      <c r="L24" s="13"/>
      <c r="M24" s="13"/>
      <c r="N24" s="62">
        <f t="shared" si="0"/>
        <v>0</v>
      </c>
      <c r="O24" s="79">
        <f t="shared" si="1"/>
        <v>0</v>
      </c>
      <c r="P24" s="79">
        <f t="shared" si="2"/>
        <v>0</v>
      </c>
      <c r="Q24" s="67">
        <f t="shared" si="3"/>
        <v>0</v>
      </c>
      <c r="R24" s="46">
        <f t="shared" si="4"/>
        <v>0</v>
      </c>
      <c r="S24" s="52">
        <f t="shared" si="5"/>
        <v>0</v>
      </c>
    </row>
    <row r="25" spans="1:19" ht="19" thickBot="1" x14ac:dyDescent="0.5">
      <c r="A25" s="5"/>
      <c r="B25" s="16"/>
      <c r="C25" s="35"/>
      <c r="D25" s="86"/>
      <c r="E25" s="86"/>
      <c r="F25" s="11"/>
      <c r="G25" s="13"/>
      <c r="H25" s="13"/>
      <c r="I25" s="53"/>
      <c r="J25" s="53"/>
      <c r="K25" s="13"/>
      <c r="L25" s="13"/>
      <c r="M25" s="13"/>
      <c r="N25" s="62">
        <f t="shared" si="0"/>
        <v>0</v>
      </c>
      <c r="O25" s="79">
        <f t="shared" si="1"/>
        <v>0</v>
      </c>
      <c r="P25" s="79">
        <f t="shared" si="2"/>
        <v>0</v>
      </c>
      <c r="Q25" s="67">
        <f t="shared" si="3"/>
        <v>0</v>
      </c>
      <c r="R25" s="46">
        <f t="shared" si="4"/>
        <v>0</v>
      </c>
      <c r="S25" s="52">
        <f t="shared" si="5"/>
        <v>0</v>
      </c>
    </row>
    <row r="26" spans="1:19" ht="19" thickBot="1" x14ac:dyDescent="0.5">
      <c r="A26" s="4"/>
      <c r="B26" s="16"/>
      <c r="C26" s="35"/>
      <c r="D26" s="86"/>
      <c r="E26" s="86"/>
      <c r="F26" s="11"/>
      <c r="G26" s="13"/>
      <c r="H26" s="13"/>
      <c r="I26" s="53"/>
      <c r="J26" s="53"/>
      <c r="K26" s="13"/>
      <c r="L26" s="13"/>
      <c r="M26" s="13"/>
      <c r="N26" s="62">
        <f t="shared" si="0"/>
        <v>0</v>
      </c>
      <c r="O26" s="79">
        <f t="shared" si="1"/>
        <v>0</v>
      </c>
      <c r="P26" s="79">
        <f t="shared" si="2"/>
        <v>0</v>
      </c>
      <c r="Q26" s="67">
        <f t="shared" si="3"/>
        <v>0</v>
      </c>
      <c r="R26" s="46">
        <f t="shared" si="4"/>
        <v>0</v>
      </c>
      <c r="S26" s="52">
        <f t="shared" si="5"/>
        <v>0</v>
      </c>
    </row>
    <row r="27" spans="1:19" ht="19" thickBot="1" x14ac:dyDescent="0.5">
      <c r="A27" s="4"/>
      <c r="B27" s="16"/>
      <c r="C27" s="35"/>
      <c r="D27" s="86"/>
      <c r="E27" s="86"/>
      <c r="F27" s="11"/>
      <c r="G27" s="13"/>
      <c r="H27" s="13"/>
      <c r="I27" s="53"/>
      <c r="J27" s="53"/>
      <c r="K27" s="13"/>
      <c r="L27" s="13"/>
      <c r="M27" s="13"/>
      <c r="N27" s="62">
        <f t="shared" si="0"/>
        <v>0</v>
      </c>
      <c r="O27" s="79">
        <f t="shared" si="1"/>
        <v>0</v>
      </c>
      <c r="P27" s="79">
        <f t="shared" si="2"/>
        <v>0</v>
      </c>
      <c r="Q27" s="67">
        <f t="shared" si="3"/>
        <v>0</v>
      </c>
      <c r="R27" s="46">
        <f t="shared" si="4"/>
        <v>0</v>
      </c>
      <c r="S27" s="52">
        <f t="shared" si="5"/>
        <v>0</v>
      </c>
    </row>
    <row r="28" spans="1:19" ht="19" thickBot="1" x14ac:dyDescent="0.5">
      <c r="A28" s="4"/>
      <c r="B28" s="16"/>
      <c r="C28" s="35"/>
      <c r="D28" s="86"/>
      <c r="E28" s="86"/>
      <c r="F28" s="11"/>
      <c r="G28" s="13"/>
      <c r="H28" s="13"/>
      <c r="I28" s="53"/>
      <c r="J28" s="53"/>
      <c r="K28" s="13"/>
      <c r="L28" s="13"/>
      <c r="M28" s="13"/>
      <c r="N28" s="62">
        <f t="shared" si="0"/>
        <v>0</v>
      </c>
      <c r="O28" s="79">
        <f t="shared" si="1"/>
        <v>0</v>
      </c>
      <c r="P28" s="79">
        <f t="shared" si="2"/>
        <v>0</v>
      </c>
      <c r="Q28" s="67">
        <f t="shared" si="3"/>
        <v>0</v>
      </c>
      <c r="R28" s="46">
        <f t="shared" si="4"/>
        <v>0</v>
      </c>
      <c r="S28" s="52">
        <f t="shared" si="5"/>
        <v>0</v>
      </c>
    </row>
    <row r="29" spans="1:19" ht="19" thickBot="1" x14ac:dyDescent="0.5">
      <c r="A29" s="4"/>
      <c r="B29" s="16"/>
      <c r="C29" s="35"/>
      <c r="D29" s="86"/>
      <c r="E29" s="86"/>
      <c r="F29" s="11"/>
      <c r="G29" s="13"/>
      <c r="H29" s="13"/>
      <c r="I29" s="53"/>
      <c r="J29" s="53"/>
      <c r="K29" s="13"/>
      <c r="L29" s="13"/>
      <c r="M29" s="13"/>
      <c r="N29" s="62">
        <f t="shared" si="0"/>
        <v>0</v>
      </c>
      <c r="O29" s="79">
        <f t="shared" si="1"/>
        <v>0</v>
      </c>
      <c r="P29" s="79">
        <f t="shared" si="2"/>
        <v>0</v>
      </c>
      <c r="Q29" s="67">
        <f t="shared" si="3"/>
        <v>0</v>
      </c>
      <c r="R29" s="46">
        <f t="shared" si="4"/>
        <v>0</v>
      </c>
      <c r="S29" s="52">
        <f t="shared" si="5"/>
        <v>0</v>
      </c>
    </row>
    <row r="30" spans="1:19" ht="19" thickBot="1" x14ac:dyDescent="0.5">
      <c r="A30" s="4"/>
      <c r="B30" s="16"/>
      <c r="C30" s="35"/>
      <c r="D30" s="86"/>
      <c r="E30" s="86"/>
      <c r="F30" s="11"/>
      <c r="G30" s="13"/>
      <c r="H30" s="13"/>
      <c r="I30" s="53"/>
      <c r="J30" s="53"/>
      <c r="K30" s="13"/>
      <c r="L30" s="13"/>
      <c r="M30" s="13"/>
      <c r="N30" s="62">
        <f t="shared" si="0"/>
        <v>0</v>
      </c>
      <c r="O30" s="79">
        <f t="shared" si="1"/>
        <v>0</v>
      </c>
      <c r="P30" s="79">
        <f t="shared" si="2"/>
        <v>0</v>
      </c>
      <c r="Q30" s="67">
        <f t="shared" si="3"/>
        <v>0</v>
      </c>
      <c r="R30" s="46">
        <f t="shared" si="4"/>
        <v>0</v>
      </c>
      <c r="S30" s="52">
        <f t="shared" si="5"/>
        <v>0</v>
      </c>
    </row>
    <row r="31" spans="1:19" ht="16.5" customHeight="1" thickBot="1" x14ac:dyDescent="0.5">
      <c r="A31" s="4"/>
      <c r="B31" s="17"/>
      <c r="C31" s="35"/>
      <c r="D31" s="86"/>
      <c r="E31" s="86"/>
      <c r="F31" s="11"/>
      <c r="G31" s="13"/>
      <c r="H31" s="13"/>
      <c r="I31" s="53"/>
      <c r="J31" s="53"/>
      <c r="K31" s="13"/>
      <c r="L31" s="13"/>
      <c r="M31" s="13"/>
      <c r="N31" s="62">
        <f t="shared" si="0"/>
        <v>0</v>
      </c>
      <c r="O31" s="79">
        <f t="shared" si="1"/>
        <v>0</v>
      </c>
      <c r="P31" s="79">
        <f t="shared" si="2"/>
        <v>0</v>
      </c>
      <c r="Q31" s="67">
        <f t="shared" si="3"/>
        <v>0</v>
      </c>
      <c r="R31" s="46">
        <f t="shared" si="4"/>
        <v>0</v>
      </c>
      <c r="S31" s="52">
        <f t="shared" si="5"/>
        <v>0</v>
      </c>
    </row>
    <row r="32" spans="1:19" ht="19" thickBot="1" x14ac:dyDescent="0.5">
      <c r="A32" s="6"/>
      <c r="B32" s="18"/>
      <c r="C32" s="35"/>
      <c r="D32" s="86"/>
      <c r="E32" s="86"/>
      <c r="F32" s="11"/>
      <c r="G32" s="13"/>
      <c r="H32" s="13"/>
      <c r="I32" s="53"/>
      <c r="J32" s="53"/>
      <c r="K32" s="13"/>
      <c r="L32" s="13"/>
      <c r="M32" s="13"/>
      <c r="N32" s="62">
        <f t="shared" si="0"/>
        <v>0</v>
      </c>
      <c r="O32" s="79">
        <f t="shared" si="1"/>
        <v>0</v>
      </c>
      <c r="P32" s="79">
        <f t="shared" si="2"/>
        <v>0</v>
      </c>
      <c r="Q32" s="67">
        <f t="shared" si="3"/>
        <v>0</v>
      </c>
      <c r="R32" s="46">
        <f t="shared" si="4"/>
        <v>0</v>
      </c>
      <c r="S32" s="52">
        <f t="shared" si="5"/>
        <v>0</v>
      </c>
    </row>
    <row r="33" spans="1:19" ht="19" thickBot="1" x14ac:dyDescent="0.5">
      <c r="A33" s="6"/>
      <c r="B33" s="18"/>
      <c r="C33" s="35"/>
      <c r="D33" s="86"/>
      <c r="E33" s="86"/>
      <c r="F33" s="11"/>
      <c r="G33" s="13"/>
      <c r="H33" s="13"/>
      <c r="I33" s="53"/>
      <c r="J33" s="53"/>
      <c r="K33" s="13"/>
      <c r="L33" s="13"/>
      <c r="M33" s="13"/>
      <c r="N33" s="62">
        <f t="shared" si="0"/>
        <v>0</v>
      </c>
      <c r="O33" s="79">
        <f t="shared" si="1"/>
        <v>0</v>
      </c>
      <c r="P33" s="79">
        <f t="shared" si="2"/>
        <v>0</v>
      </c>
      <c r="Q33" s="67">
        <f t="shared" si="3"/>
        <v>0</v>
      </c>
      <c r="R33" s="46">
        <f t="shared" si="4"/>
        <v>0</v>
      </c>
      <c r="S33" s="52">
        <f t="shared" si="5"/>
        <v>0</v>
      </c>
    </row>
    <row r="34" spans="1:19" ht="19" thickBot="1" x14ac:dyDescent="0.5">
      <c r="A34" s="6"/>
      <c r="B34" s="18"/>
      <c r="C34" s="35"/>
      <c r="D34" s="86"/>
      <c r="E34" s="86"/>
      <c r="F34" s="11"/>
      <c r="G34" s="13"/>
      <c r="H34" s="13"/>
      <c r="I34" s="53"/>
      <c r="J34" s="53"/>
      <c r="K34" s="13"/>
      <c r="L34" s="13"/>
      <c r="M34" s="13"/>
      <c r="N34" s="62">
        <f t="shared" si="0"/>
        <v>0</v>
      </c>
      <c r="O34" s="79">
        <f t="shared" si="1"/>
        <v>0</v>
      </c>
      <c r="P34" s="79">
        <f t="shared" si="2"/>
        <v>0</v>
      </c>
      <c r="Q34" s="67">
        <f t="shared" si="3"/>
        <v>0</v>
      </c>
      <c r="R34" s="46">
        <f t="shared" si="4"/>
        <v>0</v>
      </c>
      <c r="S34" s="52">
        <f t="shared" si="5"/>
        <v>0</v>
      </c>
    </row>
    <row r="35" spans="1:19" ht="19" thickBot="1" x14ac:dyDescent="0.5">
      <c r="A35" s="6"/>
      <c r="B35" s="18"/>
      <c r="C35" s="35"/>
      <c r="D35" s="86"/>
      <c r="E35" s="86"/>
      <c r="F35" s="11"/>
      <c r="G35" s="13"/>
      <c r="H35" s="13"/>
      <c r="I35" s="53"/>
      <c r="J35" s="53"/>
      <c r="K35" s="13"/>
      <c r="L35" s="13"/>
      <c r="M35" s="13"/>
      <c r="N35" s="62">
        <f t="shared" si="0"/>
        <v>0</v>
      </c>
      <c r="O35" s="79">
        <f t="shared" si="1"/>
        <v>0</v>
      </c>
      <c r="P35" s="79">
        <f t="shared" si="2"/>
        <v>0</v>
      </c>
      <c r="Q35" s="67">
        <f t="shared" si="3"/>
        <v>0</v>
      </c>
      <c r="R35" s="46">
        <f t="shared" si="4"/>
        <v>0</v>
      </c>
      <c r="S35" s="52">
        <f t="shared" si="5"/>
        <v>0</v>
      </c>
    </row>
    <row r="36" spans="1:19" ht="19" thickBot="1" x14ac:dyDescent="0.5">
      <c r="A36" s="6"/>
      <c r="B36" s="18"/>
      <c r="C36" s="35"/>
      <c r="D36" s="86"/>
      <c r="E36" s="86"/>
      <c r="F36" s="11"/>
      <c r="G36" s="13"/>
      <c r="H36" s="13"/>
      <c r="I36" s="53"/>
      <c r="J36" s="53"/>
      <c r="K36" s="13"/>
      <c r="L36" s="13"/>
      <c r="M36" s="13"/>
      <c r="N36" s="62">
        <f t="shared" si="0"/>
        <v>0</v>
      </c>
      <c r="O36" s="79">
        <f t="shared" si="1"/>
        <v>0</v>
      </c>
      <c r="P36" s="79">
        <f t="shared" si="2"/>
        <v>0</v>
      </c>
      <c r="Q36" s="67">
        <f t="shared" si="3"/>
        <v>0</v>
      </c>
      <c r="R36" s="46">
        <f t="shared" si="4"/>
        <v>0</v>
      </c>
      <c r="S36" s="52">
        <f t="shared" si="5"/>
        <v>0</v>
      </c>
    </row>
    <row r="37" spans="1:19" ht="19" thickBot="1" x14ac:dyDescent="0.5">
      <c r="A37" s="6"/>
      <c r="B37" s="18"/>
      <c r="C37" s="35"/>
      <c r="D37" s="86"/>
      <c r="E37" s="86"/>
      <c r="F37" s="11"/>
      <c r="G37" s="13"/>
      <c r="H37" s="13"/>
      <c r="I37" s="53"/>
      <c r="J37" s="53"/>
      <c r="K37" s="13"/>
      <c r="L37" s="13"/>
      <c r="M37" s="13"/>
      <c r="N37" s="62">
        <f t="shared" si="0"/>
        <v>0</v>
      </c>
      <c r="O37" s="79">
        <f t="shared" si="1"/>
        <v>0</v>
      </c>
      <c r="P37" s="79">
        <f t="shared" si="2"/>
        <v>0</v>
      </c>
      <c r="Q37" s="67">
        <f t="shared" si="3"/>
        <v>0</v>
      </c>
      <c r="R37" s="46">
        <f t="shared" si="4"/>
        <v>0</v>
      </c>
      <c r="S37" s="52">
        <f t="shared" si="5"/>
        <v>0</v>
      </c>
    </row>
    <row r="38" spans="1:19" ht="19" thickBot="1" x14ac:dyDescent="0.5">
      <c r="A38" s="6"/>
      <c r="B38" s="18"/>
      <c r="C38" s="35"/>
      <c r="D38" s="86"/>
      <c r="E38" s="86"/>
      <c r="F38" s="11"/>
      <c r="G38" s="13"/>
      <c r="H38" s="13"/>
      <c r="I38" s="53"/>
      <c r="J38" s="53"/>
      <c r="K38" s="13"/>
      <c r="L38" s="13"/>
      <c r="M38" s="13"/>
      <c r="N38" s="62">
        <f t="shared" si="0"/>
        <v>0</v>
      </c>
      <c r="O38" s="79">
        <f t="shared" si="1"/>
        <v>0</v>
      </c>
      <c r="P38" s="79">
        <f t="shared" si="2"/>
        <v>0</v>
      </c>
      <c r="Q38" s="67">
        <f t="shared" si="3"/>
        <v>0</v>
      </c>
      <c r="R38" s="46">
        <f t="shared" si="4"/>
        <v>0</v>
      </c>
      <c r="S38" s="52">
        <f t="shared" si="5"/>
        <v>0</v>
      </c>
    </row>
    <row r="39" spans="1:19" ht="19" thickBot="1" x14ac:dyDescent="0.5">
      <c r="A39" s="6"/>
      <c r="B39" s="18"/>
      <c r="C39" s="35"/>
      <c r="D39" s="86"/>
      <c r="E39" s="86"/>
      <c r="F39" s="11"/>
      <c r="G39" s="13"/>
      <c r="H39" s="13"/>
      <c r="I39" s="53"/>
      <c r="J39" s="53"/>
      <c r="K39" s="13"/>
      <c r="L39" s="13"/>
      <c r="M39" s="13"/>
      <c r="N39" s="62">
        <f t="shared" si="0"/>
        <v>0</v>
      </c>
      <c r="O39" s="79">
        <f t="shared" si="1"/>
        <v>0</v>
      </c>
      <c r="P39" s="79">
        <f t="shared" si="2"/>
        <v>0</v>
      </c>
      <c r="Q39" s="67">
        <f t="shared" si="3"/>
        <v>0</v>
      </c>
      <c r="R39" s="46">
        <f t="shared" si="4"/>
        <v>0</v>
      </c>
      <c r="S39" s="52">
        <f t="shared" si="5"/>
        <v>0</v>
      </c>
    </row>
    <row r="40" spans="1:19" ht="19" thickBot="1" x14ac:dyDescent="0.5">
      <c r="A40" s="6"/>
      <c r="B40" s="18"/>
      <c r="C40" s="35"/>
      <c r="D40" s="86"/>
      <c r="E40" s="86"/>
      <c r="F40" s="11"/>
      <c r="G40" s="13"/>
      <c r="H40" s="13"/>
      <c r="I40" s="53"/>
      <c r="J40" s="53"/>
      <c r="K40" s="13"/>
      <c r="L40" s="13"/>
      <c r="M40" s="13"/>
      <c r="N40" s="62">
        <f t="shared" si="0"/>
        <v>0</v>
      </c>
      <c r="O40" s="79">
        <f t="shared" si="1"/>
        <v>0</v>
      </c>
      <c r="P40" s="79">
        <f t="shared" si="2"/>
        <v>0</v>
      </c>
      <c r="Q40" s="67">
        <f t="shared" si="3"/>
        <v>0</v>
      </c>
      <c r="R40" s="46">
        <f t="shared" si="4"/>
        <v>0</v>
      </c>
      <c r="S40" s="52">
        <f t="shared" si="5"/>
        <v>0</v>
      </c>
    </row>
    <row r="41" spans="1:19" ht="19" thickBot="1" x14ac:dyDescent="0.5">
      <c r="A41" s="4"/>
      <c r="B41" s="15"/>
      <c r="C41" s="35"/>
      <c r="D41" s="86"/>
      <c r="E41" s="86"/>
      <c r="F41" s="11"/>
      <c r="G41" s="13"/>
      <c r="H41" s="13"/>
      <c r="I41" s="53"/>
      <c r="J41" s="53"/>
      <c r="K41" s="13"/>
      <c r="L41" s="13"/>
      <c r="M41" s="13"/>
      <c r="N41" s="62">
        <f t="shared" si="0"/>
        <v>0</v>
      </c>
      <c r="O41" s="79">
        <f t="shared" si="1"/>
        <v>0</v>
      </c>
      <c r="P41" s="79">
        <f t="shared" si="2"/>
        <v>0</v>
      </c>
      <c r="Q41" s="67">
        <f t="shared" si="3"/>
        <v>0</v>
      </c>
      <c r="R41" s="46">
        <f t="shared" si="4"/>
        <v>0</v>
      </c>
      <c r="S41" s="52">
        <f t="shared" si="5"/>
        <v>0</v>
      </c>
    </row>
    <row r="42" spans="1:19" ht="19" thickBot="1" x14ac:dyDescent="0.5">
      <c r="A42" s="7"/>
      <c r="B42" s="19"/>
      <c r="C42" s="35"/>
      <c r="D42" s="86"/>
      <c r="E42" s="86"/>
      <c r="F42" s="11"/>
      <c r="G42" s="13"/>
      <c r="H42" s="13"/>
      <c r="I42" s="53"/>
      <c r="J42" s="53"/>
      <c r="K42" s="13"/>
      <c r="L42" s="13"/>
      <c r="M42" s="13"/>
      <c r="N42" s="62">
        <f t="shared" si="0"/>
        <v>0</v>
      </c>
      <c r="O42" s="79">
        <f t="shared" si="1"/>
        <v>0</v>
      </c>
      <c r="P42" s="79">
        <f t="shared" si="2"/>
        <v>0</v>
      </c>
      <c r="Q42" s="67">
        <f t="shared" si="3"/>
        <v>0</v>
      </c>
      <c r="R42" s="46">
        <f t="shared" si="4"/>
        <v>0</v>
      </c>
      <c r="S42" s="52">
        <f t="shared" si="5"/>
        <v>0</v>
      </c>
    </row>
    <row r="43" spans="1:19" ht="19" thickBot="1" x14ac:dyDescent="0.5">
      <c r="A43" s="7"/>
      <c r="B43" s="19"/>
      <c r="C43" s="35"/>
      <c r="D43" s="86"/>
      <c r="E43" s="86"/>
      <c r="F43" s="11"/>
      <c r="G43" s="13"/>
      <c r="H43" s="13"/>
      <c r="I43" s="53"/>
      <c r="J43" s="53"/>
      <c r="K43" s="13"/>
      <c r="L43" s="13"/>
      <c r="M43" s="13"/>
      <c r="N43" s="62">
        <f t="shared" si="0"/>
        <v>0</v>
      </c>
      <c r="O43" s="79">
        <f t="shared" si="1"/>
        <v>0</v>
      </c>
      <c r="P43" s="79">
        <f t="shared" si="2"/>
        <v>0</v>
      </c>
      <c r="Q43" s="67">
        <f t="shared" si="3"/>
        <v>0</v>
      </c>
      <c r="R43" s="46">
        <f t="shared" si="4"/>
        <v>0</v>
      </c>
      <c r="S43" s="52">
        <f t="shared" si="5"/>
        <v>0</v>
      </c>
    </row>
    <row r="44" spans="1:19" ht="19" thickBot="1" x14ac:dyDescent="0.5">
      <c r="A44" s="7"/>
      <c r="B44" s="19"/>
      <c r="C44" s="35"/>
      <c r="D44" s="86"/>
      <c r="E44" s="86"/>
      <c r="F44" s="11"/>
      <c r="G44" s="13"/>
      <c r="H44" s="13"/>
      <c r="I44" s="53"/>
      <c r="J44" s="53"/>
      <c r="K44" s="13"/>
      <c r="L44" s="13"/>
      <c r="M44" s="13"/>
      <c r="N44" s="62">
        <f t="shared" si="0"/>
        <v>0</v>
      </c>
      <c r="O44" s="79">
        <f t="shared" si="1"/>
        <v>0</v>
      </c>
      <c r="P44" s="79">
        <f t="shared" si="2"/>
        <v>0</v>
      </c>
      <c r="Q44" s="67">
        <f t="shared" si="3"/>
        <v>0</v>
      </c>
      <c r="R44" s="46">
        <f t="shared" si="4"/>
        <v>0</v>
      </c>
      <c r="S44" s="52">
        <f t="shared" si="5"/>
        <v>0</v>
      </c>
    </row>
    <row r="45" spans="1:19" ht="19" thickBot="1" x14ac:dyDescent="0.5">
      <c r="A45" s="14"/>
      <c r="B45" s="20"/>
      <c r="C45" s="84"/>
      <c r="D45" s="86"/>
      <c r="E45" s="112"/>
      <c r="F45" s="36"/>
      <c r="G45" s="37"/>
      <c r="H45" s="37"/>
      <c r="I45" s="113"/>
      <c r="J45" s="53"/>
      <c r="K45" s="13"/>
      <c r="L45" s="13"/>
      <c r="M45" s="13"/>
      <c r="N45" s="68">
        <f t="shared" si="0"/>
        <v>0</v>
      </c>
      <c r="O45" s="80">
        <f t="shared" si="1"/>
        <v>0</v>
      </c>
      <c r="P45" s="80">
        <f t="shared" si="2"/>
        <v>0</v>
      </c>
      <c r="Q45" s="69">
        <f t="shared" si="3"/>
        <v>0</v>
      </c>
      <c r="R45" s="47">
        <f t="shared" si="4"/>
        <v>0</v>
      </c>
      <c r="S45" s="52">
        <f t="shared" si="5"/>
        <v>0</v>
      </c>
    </row>
    <row r="46" spans="1:19" ht="19" thickBot="1" x14ac:dyDescent="0.5">
      <c r="A46" s="231" t="s">
        <v>61</v>
      </c>
      <c r="B46" s="232"/>
      <c r="C46" s="64">
        <f t="shared" ref="C46:M46" si="6">COUNTIF(C11:C45,"N")/$B7</f>
        <v>0.25</v>
      </c>
      <c r="D46" s="64">
        <f t="shared" si="6"/>
        <v>0.25</v>
      </c>
      <c r="E46" s="64">
        <f t="shared" si="6"/>
        <v>0.25</v>
      </c>
      <c r="F46" s="64">
        <f t="shared" si="6"/>
        <v>0.25</v>
      </c>
      <c r="G46" s="64">
        <f t="shared" si="6"/>
        <v>0.25</v>
      </c>
      <c r="H46" s="64">
        <f t="shared" si="6"/>
        <v>0.25</v>
      </c>
      <c r="I46" s="64">
        <f t="shared" si="6"/>
        <v>0.25</v>
      </c>
      <c r="J46" s="64">
        <f t="shared" si="6"/>
        <v>0.25</v>
      </c>
      <c r="K46" s="64">
        <f t="shared" si="6"/>
        <v>0.25</v>
      </c>
      <c r="L46" s="64">
        <f t="shared" si="6"/>
        <v>0.25</v>
      </c>
      <c r="M46" s="64">
        <f t="shared" si="6"/>
        <v>0.25</v>
      </c>
      <c r="N46" s="50"/>
    </row>
    <row r="47" spans="1:19" ht="19" thickBot="1" x14ac:dyDescent="0.5">
      <c r="A47" s="214" t="s">
        <v>57</v>
      </c>
      <c r="B47" s="215"/>
      <c r="C47" s="65">
        <f>COUNTIF(C11:C45,"C")/$B7</f>
        <v>0.25</v>
      </c>
      <c r="D47" s="65">
        <f t="shared" ref="D47:M47" si="7">COUNTIF(D11:D45,"C")/$B7</f>
        <v>0.25</v>
      </c>
      <c r="E47" s="65">
        <f t="shared" si="7"/>
        <v>0.25</v>
      </c>
      <c r="F47" s="65">
        <f t="shared" si="7"/>
        <v>0.25</v>
      </c>
      <c r="G47" s="65">
        <f t="shared" si="7"/>
        <v>0.25</v>
      </c>
      <c r="H47" s="65">
        <f t="shared" si="7"/>
        <v>0.25</v>
      </c>
      <c r="I47" s="65">
        <f t="shared" si="7"/>
        <v>0.25</v>
      </c>
      <c r="J47" s="65">
        <f t="shared" si="7"/>
        <v>0.25</v>
      </c>
      <c r="K47" s="65">
        <f t="shared" si="7"/>
        <v>0.25</v>
      </c>
      <c r="L47" s="65">
        <f t="shared" si="7"/>
        <v>0.25</v>
      </c>
      <c r="M47" s="65">
        <f t="shared" si="7"/>
        <v>0.25</v>
      </c>
      <c r="N47" s="50"/>
    </row>
    <row r="48" spans="1:19" ht="19" thickBot="1" x14ac:dyDescent="0.5">
      <c r="A48" s="201" t="s">
        <v>58</v>
      </c>
      <c r="B48" s="202"/>
      <c r="C48" s="64">
        <f>COUNTIF(C11:C45,"Y")/$B7</f>
        <v>0.25</v>
      </c>
      <c r="D48" s="64">
        <f t="shared" ref="D48:M48" si="8">COUNTIF(D11:D45,"Y")/$B7</f>
        <v>0.25</v>
      </c>
      <c r="E48" s="64">
        <f t="shared" si="8"/>
        <v>0.25</v>
      </c>
      <c r="F48" s="64">
        <f t="shared" si="8"/>
        <v>0.25</v>
      </c>
      <c r="G48" s="64">
        <f t="shared" si="8"/>
        <v>0.25</v>
      </c>
      <c r="H48" s="64">
        <f t="shared" si="8"/>
        <v>0.25</v>
      </c>
      <c r="I48" s="64">
        <f t="shared" si="8"/>
        <v>0.25</v>
      </c>
      <c r="J48" s="64">
        <f t="shared" si="8"/>
        <v>0.25</v>
      </c>
      <c r="K48" s="64">
        <f t="shared" si="8"/>
        <v>0.25</v>
      </c>
      <c r="L48" s="64">
        <f t="shared" si="8"/>
        <v>0.25</v>
      </c>
      <c r="M48" s="64">
        <f t="shared" si="8"/>
        <v>0.25</v>
      </c>
      <c r="N48" s="50"/>
    </row>
    <row r="49" spans="1:14" ht="19" thickBot="1" x14ac:dyDescent="0.5">
      <c r="A49" s="217" t="s">
        <v>60</v>
      </c>
      <c r="B49" s="218"/>
      <c r="C49" s="64">
        <f>COUNTIF(C11:C45,"B")/$B7</f>
        <v>0.25</v>
      </c>
      <c r="D49" s="64">
        <f t="shared" ref="D49:M49" si="9">COUNTIF(D11:D45,"B")/$B7</f>
        <v>0.25</v>
      </c>
      <c r="E49" s="64">
        <f t="shared" si="9"/>
        <v>0.25</v>
      </c>
      <c r="F49" s="64">
        <f t="shared" si="9"/>
        <v>0.25</v>
      </c>
      <c r="G49" s="64">
        <f t="shared" si="9"/>
        <v>0.25</v>
      </c>
      <c r="H49" s="64">
        <f t="shared" si="9"/>
        <v>0.25</v>
      </c>
      <c r="I49" s="64">
        <f t="shared" si="9"/>
        <v>0.25</v>
      </c>
      <c r="J49" s="64">
        <f t="shared" si="9"/>
        <v>0.25</v>
      </c>
      <c r="K49" s="64">
        <f t="shared" si="9"/>
        <v>0.25</v>
      </c>
      <c r="L49" s="64">
        <f t="shared" si="9"/>
        <v>0.25</v>
      </c>
      <c r="M49" s="64">
        <f t="shared" si="9"/>
        <v>0.25</v>
      </c>
      <c r="N49" s="50"/>
    </row>
    <row r="50" spans="1:14" ht="34.15" customHeight="1" thickBot="1" x14ac:dyDescent="0.5">
      <c r="A50" s="203" t="s">
        <v>62</v>
      </c>
      <c r="B50" s="204"/>
      <c r="C50" s="40">
        <f>SUM(C47:C49)</f>
        <v>0.75</v>
      </c>
      <c r="D50" s="40">
        <f t="shared" ref="D50:M50" si="10">SUM(D47:D49)</f>
        <v>0.75</v>
      </c>
      <c r="E50" s="40">
        <f>SUM(F47:F49)</f>
        <v>0.75</v>
      </c>
      <c r="F50" s="40">
        <f t="shared" si="10"/>
        <v>0.75</v>
      </c>
      <c r="G50" s="40">
        <f t="shared" si="10"/>
        <v>0.75</v>
      </c>
      <c r="H50" s="40">
        <f t="shared" si="10"/>
        <v>0.75</v>
      </c>
      <c r="I50" s="40">
        <f t="shared" si="10"/>
        <v>0.75</v>
      </c>
      <c r="J50" s="40">
        <f t="shared" si="10"/>
        <v>0.75</v>
      </c>
      <c r="K50" s="40">
        <f t="shared" si="10"/>
        <v>0.75</v>
      </c>
      <c r="L50" s="40">
        <f t="shared" si="10"/>
        <v>0.75</v>
      </c>
      <c r="M50" s="40">
        <f t="shared" si="10"/>
        <v>0.75</v>
      </c>
      <c r="N50" s="51"/>
    </row>
  </sheetData>
  <sheetProtection selectLockedCells="1"/>
  <mergeCells count="34">
    <mergeCell ref="F2:G2"/>
    <mergeCell ref="E1:H1"/>
    <mergeCell ref="S3:S10"/>
    <mergeCell ref="A47:B47"/>
    <mergeCell ref="P3:P10"/>
    <mergeCell ref="Q3:Q10"/>
    <mergeCell ref="R3:R10"/>
    <mergeCell ref="I1:M2"/>
    <mergeCell ref="A1:B2"/>
    <mergeCell ref="C1:C2"/>
    <mergeCell ref="D1:D2"/>
    <mergeCell ref="A7:A9"/>
    <mergeCell ref="B7:B9"/>
    <mergeCell ref="A10:B10"/>
    <mergeCell ref="A3:B4"/>
    <mergeCell ref="F3:F10"/>
    <mergeCell ref="O3:O10"/>
    <mergeCell ref="N3:N10"/>
    <mergeCell ref="L3:L10"/>
    <mergeCell ref="M3:M10"/>
    <mergeCell ref="J3:J10"/>
    <mergeCell ref="K3:K10"/>
    <mergeCell ref="A48:B48"/>
    <mergeCell ref="A49:B49"/>
    <mergeCell ref="A50:B50"/>
    <mergeCell ref="A46:B46"/>
    <mergeCell ref="I3:I10"/>
    <mergeCell ref="G3:G10"/>
    <mergeCell ref="H3:H10"/>
    <mergeCell ref="A5:A6"/>
    <mergeCell ref="B5:B6"/>
    <mergeCell ref="E3:E10"/>
    <mergeCell ref="C3:C10"/>
    <mergeCell ref="D3:D10"/>
  </mergeCells>
  <conditionalFormatting sqref="C11:M45">
    <cfRule type="containsText" dxfId="27" priority="3" operator="containsText" text="n">
      <formula>NOT(ISERROR(SEARCH("n",C11)))</formula>
    </cfRule>
    <cfRule type="containsText" dxfId="26" priority="4" operator="containsText" text="Y">
      <formula>NOT(ISERROR(SEARCH("Y",C11)))</formula>
    </cfRule>
  </conditionalFormatting>
  <conditionalFormatting sqref="C11:M45">
    <cfRule type="cellIs" dxfId="25" priority="1" operator="equal">
      <formula>"c"</formula>
    </cfRule>
    <cfRule type="cellIs" dxfId="24" priority="2" operator="equal">
      <formula>"b"</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3 - Writing&amp;RVersion 1: July 2015</oddHeader>
  </headerFooter>
  <rowBreaks count="1" manualBreakCount="1">
    <brk id="51" max="18"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
  <sheetViews>
    <sheetView topLeftCell="A2" zoomScale="60" zoomScaleNormal="60" zoomScaleSheetLayoutView="50" zoomScalePageLayoutView="80" workbookViewId="0">
      <selection activeCell="T11" sqref="T11"/>
    </sheetView>
  </sheetViews>
  <sheetFormatPr defaultColWidth="8.81640625" defaultRowHeight="14.5" x14ac:dyDescent="0.35"/>
  <cols>
    <col min="1" max="1" width="12.7265625" style="2" customWidth="1"/>
    <col min="2" max="2" width="18.7265625" style="2" customWidth="1"/>
    <col min="3" max="3" width="21.81640625" style="2" customWidth="1"/>
    <col min="4" max="4" width="14.81640625" style="2" customWidth="1"/>
    <col min="5" max="5" width="15.26953125" style="2" customWidth="1"/>
    <col min="6" max="6" width="13.54296875" style="2" customWidth="1"/>
    <col min="7" max="7" width="10.26953125" style="2" customWidth="1"/>
    <col min="8" max="8" width="12.81640625" style="2" customWidth="1"/>
    <col min="9" max="9" width="11.26953125" style="2" customWidth="1"/>
    <col min="10" max="10" width="14.54296875" style="2" customWidth="1"/>
    <col min="11" max="11" width="10.81640625" style="2" customWidth="1"/>
    <col min="12" max="12" width="13.54296875" style="2" customWidth="1"/>
    <col min="13" max="13" width="15.1796875" style="2" customWidth="1"/>
    <col min="14" max="14" width="12.54296875" style="2" customWidth="1"/>
    <col min="15" max="15" width="7.453125" style="1" customWidth="1"/>
    <col min="16" max="19" width="7.453125" style="2" customWidth="1"/>
    <col min="20" max="16384" width="8.81640625" style="2"/>
  </cols>
  <sheetData>
    <row r="1" spans="1:20" ht="15" customHeight="1" thickBot="1" x14ac:dyDescent="0.4">
      <c r="A1" s="172" t="s">
        <v>29</v>
      </c>
      <c r="B1" s="174"/>
      <c r="C1" s="192" t="s">
        <v>67</v>
      </c>
      <c r="D1" s="193"/>
      <c r="E1" s="239" t="s">
        <v>19</v>
      </c>
      <c r="F1" s="376" t="s">
        <v>8</v>
      </c>
      <c r="G1" s="307"/>
      <c r="H1" s="242"/>
      <c r="I1" s="242"/>
      <c r="J1" s="243"/>
      <c r="K1" s="192" t="s">
        <v>20</v>
      </c>
      <c r="L1" s="193"/>
      <c r="M1" s="239" t="s">
        <v>21</v>
      </c>
      <c r="N1" s="342" t="s">
        <v>17</v>
      </c>
    </row>
    <row r="2" spans="1:20" ht="29.5" thickBot="1" x14ac:dyDescent="0.4">
      <c r="A2" s="237"/>
      <c r="B2" s="238"/>
      <c r="C2" s="194"/>
      <c r="D2" s="195"/>
      <c r="E2" s="340"/>
      <c r="F2" s="367" t="s">
        <v>5</v>
      </c>
      <c r="G2" s="368"/>
      <c r="H2" s="24" t="s">
        <v>7</v>
      </c>
      <c r="I2" s="21" t="s">
        <v>6</v>
      </c>
      <c r="J2" s="25" t="s">
        <v>9</v>
      </c>
      <c r="K2" s="194"/>
      <c r="L2" s="195"/>
      <c r="M2" s="369"/>
      <c r="N2" s="343"/>
    </row>
    <row r="3" spans="1:20" ht="18" customHeight="1" x14ac:dyDescent="0.35">
      <c r="A3" s="252" t="s">
        <v>22</v>
      </c>
      <c r="B3" s="378"/>
      <c r="C3" s="262" t="s">
        <v>159</v>
      </c>
      <c r="D3" s="267" t="s">
        <v>160</v>
      </c>
      <c r="E3" s="313" t="s">
        <v>161</v>
      </c>
      <c r="F3" s="377" t="s">
        <v>162</v>
      </c>
      <c r="G3" s="370" t="s">
        <v>163</v>
      </c>
      <c r="H3" s="373" t="s">
        <v>164</v>
      </c>
      <c r="I3" s="313" t="s">
        <v>165</v>
      </c>
      <c r="J3" s="382" t="s">
        <v>166</v>
      </c>
      <c r="K3" s="297" t="s">
        <v>167</v>
      </c>
      <c r="L3" s="284" t="s">
        <v>168</v>
      </c>
      <c r="M3" s="385" t="s">
        <v>169</v>
      </c>
      <c r="N3" s="332" t="s">
        <v>23</v>
      </c>
      <c r="O3" s="293" t="s">
        <v>63</v>
      </c>
      <c r="P3" s="207" t="s">
        <v>55</v>
      </c>
      <c r="Q3" s="233" t="s">
        <v>56</v>
      </c>
      <c r="R3" s="205" t="s">
        <v>59</v>
      </c>
      <c r="S3" s="289" t="s">
        <v>65</v>
      </c>
      <c r="T3" s="228" t="s">
        <v>66</v>
      </c>
    </row>
    <row r="4" spans="1:20" ht="15.75" customHeight="1" x14ac:dyDescent="0.35">
      <c r="A4" s="254"/>
      <c r="B4" s="379"/>
      <c r="C4" s="263"/>
      <c r="D4" s="268"/>
      <c r="E4" s="314"/>
      <c r="F4" s="298"/>
      <c r="G4" s="371"/>
      <c r="H4" s="374"/>
      <c r="I4" s="314"/>
      <c r="J4" s="383"/>
      <c r="K4" s="298"/>
      <c r="L4" s="285"/>
      <c r="M4" s="285"/>
      <c r="N4" s="333"/>
      <c r="O4" s="294"/>
      <c r="P4" s="208"/>
      <c r="Q4" s="234"/>
      <c r="R4" s="206"/>
      <c r="S4" s="290"/>
      <c r="T4" s="229"/>
    </row>
    <row r="5" spans="1:20" ht="15" customHeight="1" x14ac:dyDescent="0.35">
      <c r="A5" s="223" t="s">
        <v>11</v>
      </c>
      <c r="B5" s="380"/>
      <c r="C5" s="263"/>
      <c r="D5" s="268"/>
      <c r="E5" s="314"/>
      <c r="F5" s="298"/>
      <c r="G5" s="371"/>
      <c r="H5" s="374"/>
      <c r="I5" s="314"/>
      <c r="J5" s="383"/>
      <c r="K5" s="298"/>
      <c r="L5" s="285"/>
      <c r="M5" s="285"/>
      <c r="N5" s="333"/>
      <c r="O5" s="294"/>
      <c r="P5" s="208"/>
      <c r="Q5" s="234"/>
      <c r="R5" s="206"/>
      <c r="S5" s="290"/>
      <c r="T5" s="229"/>
    </row>
    <row r="6" spans="1:20" ht="18" customHeight="1" x14ac:dyDescent="0.35">
      <c r="A6" s="223"/>
      <c r="B6" s="380"/>
      <c r="C6" s="263"/>
      <c r="D6" s="268"/>
      <c r="E6" s="314"/>
      <c r="F6" s="298"/>
      <c r="G6" s="371"/>
      <c r="H6" s="374"/>
      <c r="I6" s="314"/>
      <c r="J6" s="383"/>
      <c r="K6" s="298"/>
      <c r="L6" s="285"/>
      <c r="M6" s="285"/>
      <c r="N6" s="333"/>
      <c r="O6" s="294"/>
      <c r="P6" s="208"/>
      <c r="Q6" s="234"/>
      <c r="R6" s="206"/>
      <c r="S6" s="290"/>
      <c r="T6" s="229"/>
    </row>
    <row r="7" spans="1:20" ht="18" customHeight="1" x14ac:dyDescent="0.35">
      <c r="A7" s="221" t="s">
        <v>12</v>
      </c>
      <c r="B7" s="381">
        <v>4</v>
      </c>
      <c r="C7" s="263"/>
      <c r="D7" s="268"/>
      <c r="E7" s="314"/>
      <c r="F7" s="298"/>
      <c r="G7" s="371"/>
      <c r="H7" s="374"/>
      <c r="I7" s="314"/>
      <c r="J7" s="383"/>
      <c r="K7" s="298"/>
      <c r="L7" s="285"/>
      <c r="M7" s="285"/>
      <c r="N7" s="333"/>
      <c r="O7" s="294"/>
      <c r="P7" s="208"/>
      <c r="Q7" s="234"/>
      <c r="R7" s="206"/>
      <c r="S7" s="290"/>
      <c r="T7" s="229"/>
    </row>
    <row r="8" spans="1:20" ht="18" customHeight="1" x14ac:dyDescent="0.35">
      <c r="A8" s="221"/>
      <c r="B8" s="381"/>
      <c r="C8" s="263"/>
      <c r="D8" s="268"/>
      <c r="E8" s="314"/>
      <c r="F8" s="298"/>
      <c r="G8" s="371"/>
      <c r="H8" s="374"/>
      <c r="I8" s="314"/>
      <c r="J8" s="383"/>
      <c r="K8" s="298"/>
      <c r="L8" s="285"/>
      <c r="M8" s="285"/>
      <c r="N8" s="333"/>
      <c r="O8" s="294"/>
      <c r="P8" s="208"/>
      <c r="Q8" s="234"/>
      <c r="R8" s="206"/>
      <c r="S8" s="290"/>
      <c r="T8" s="229"/>
    </row>
    <row r="9" spans="1:20" ht="18" customHeight="1" x14ac:dyDescent="0.35">
      <c r="A9" s="221"/>
      <c r="B9" s="381"/>
      <c r="C9" s="263"/>
      <c r="D9" s="268"/>
      <c r="E9" s="314"/>
      <c r="F9" s="298"/>
      <c r="G9" s="371"/>
      <c r="H9" s="374"/>
      <c r="I9" s="314"/>
      <c r="J9" s="383"/>
      <c r="K9" s="298"/>
      <c r="L9" s="285"/>
      <c r="M9" s="285"/>
      <c r="N9" s="333"/>
      <c r="O9" s="294"/>
      <c r="P9" s="208"/>
      <c r="Q9" s="234"/>
      <c r="R9" s="206"/>
      <c r="S9" s="290"/>
      <c r="T9" s="229"/>
    </row>
    <row r="10" spans="1:20" ht="26.5" customHeight="1" thickBot="1" x14ac:dyDescent="0.4">
      <c r="A10" s="250" t="s">
        <v>0</v>
      </c>
      <c r="B10" s="304"/>
      <c r="C10" s="264"/>
      <c r="D10" s="269"/>
      <c r="E10" s="315"/>
      <c r="F10" s="299"/>
      <c r="G10" s="372"/>
      <c r="H10" s="375"/>
      <c r="I10" s="315"/>
      <c r="J10" s="384"/>
      <c r="K10" s="299"/>
      <c r="L10" s="286"/>
      <c r="M10" s="286"/>
      <c r="N10" s="334"/>
      <c r="O10" s="295"/>
      <c r="P10" s="296"/>
      <c r="Q10" s="287"/>
      <c r="R10" s="288"/>
      <c r="S10" s="290"/>
      <c r="T10" s="230"/>
    </row>
    <row r="11" spans="1:20" ht="19" thickBot="1" x14ac:dyDescent="0.5">
      <c r="A11" s="3"/>
      <c r="B11" s="15"/>
      <c r="C11" s="153" t="s">
        <v>76</v>
      </c>
      <c r="D11" s="160" t="s">
        <v>76</v>
      </c>
      <c r="E11" s="151" t="s">
        <v>76</v>
      </c>
      <c r="F11" s="151" t="s">
        <v>76</v>
      </c>
      <c r="G11" s="151" t="s">
        <v>76</v>
      </c>
      <c r="H11" s="151" t="s">
        <v>76</v>
      </c>
      <c r="I11" s="151" t="s">
        <v>76</v>
      </c>
      <c r="J11" s="151" t="s">
        <v>76</v>
      </c>
      <c r="K11" s="151" t="s">
        <v>76</v>
      </c>
      <c r="L11" s="151" t="s">
        <v>76</v>
      </c>
      <c r="M11" s="151" t="s">
        <v>76</v>
      </c>
      <c r="N11" s="151" t="s">
        <v>76</v>
      </c>
      <c r="O11" s="58">
        <f>COUNTIF(C11:N11,"N")</f>
        <v>0</v>
      </c>
      <c r="P11" s="58">
        <f>COUNTIF(C11:N11,"C")</f>
        <v>0</v>
      </c>
      <c r="Q11" s="58">
        <f>COUNTIF(C11:N11,"Y")</f>
        <v>12</v>
      </c>
      <c r="R11" s="59">
        <f>COUNTIF(C11:N11,"B")</f>
        <v>0</v>
      </c>
      <c r="S11" s="73">
        <f>SUM(P11:R11)</f>
        <v>12</v>
      </c>
      <c r="T11" s="52">
        <f>S11/12</f>
        <v>1</v>
      </c>
    </row>
    <row r="12" spans="1:20" ht="19" thickBot="1" x14ac:dyDescent="0.5">
      <c r="A12" s="4"/>
      <c r="B12" s="16"/>
      <c r="C12" s="154" t="s">
        <v>77</v>
      </c>
      <c r="D12" s="164" t="s">
        <v>77</v>
      </c>
      <c r="E12" s="151" t="s">
        <v>77</v>
      </c>
      <c r="F12" s="151" t="s">
        <v>77</v>
      </c>
      <c r="G12" s="151" t="s">
        <v>77</v>
      </c>
      <c r="H12" s="151" t="s">
        <v>77</v>
      </c>
      <c r="I12" s="151" t="s">
        <v>77</v>
      </c>
      <c r="J12" s="151" t="s">
        <v>77</v>
      </c>
      <c r="K12" s="151" t="s">
        <v>77</v>
      </c>
      <c r="L12" s="151" t="s">
        <v>77</v>
      </c>
      <c r="M12" s="151" t="s">
        <v>77</v>
      </c>
      <c r="N12" s="151" t="s">
        <v>77</v>
      </c>
      <c r="O12" s="58">
        <f t="shared" ref="O12:O45" si="0">COUNTIF(C12:N12,"N")</f>
        <v>12</v>
      </c>
      <c r="P12" s="58">
        <f t="shared" ref="P12:P45" si="1">COUNTIF(C12:N12,"C")</f>
        <v>0</v>
      </c>
      <c r="Q12" s="58">
        <f t="shared" ref="Q12:Q45" si="2">COUNTIF(C12:N12,"Y")</f>
        <v>0</v>
      </c>
      <c r="R12" s="59">
        <f t="shared" ref="R12:R45" si="3">COUNTIF(C12:N12,"B")</f>
        <v>0</v>
      </c>
      <c r="S12" s="74">
        <f t="shared" ref="S12:S45" si="4">SUM(P12:R12)</f>
        <v>0</v>
      </c>
      <c r="T12" s="52">
        <f t="shared" ref="T12:T45" si="5">S12/12</f>
        <v>0</v>
      </c>
    </row>
    <row r="13" spans="1:20" ht="19" thickBot="1" x14ac:dyDescent="0.5">
      <c r="A13" s="4"/>
      <c r="B13" s="16"/>
      <c r="C13" s="154" t="s">
        <v>78</v>
      </c>
      <c r="D13" s="159" t="s">
        <v>78</v>
      </c>
      <c r="E13" s="151" t="s">
        <v>78</v>
      </c>
      <c r="F13" s="151" t="s">
        <v>78</v>
      </c>
      <c r="G13" s="151" t="s">
        <v>78</v>
      </c>
      <c r="H13" s="151" t="s">
        <v>78</v>
      </c>
      <c r="I13" s="151" t="s">
        <v>78</v>
      </c>
      <c r="J13" s="151" t="s">
        <v>78</v>
      </c>
      <c r="K13" s="151" t="s">
        <v>78</v>
      </c>
      <c r="L13" s="151" t="s">
        <v>78</v>
      </c>
      <c r="M13" s="151" t="s">
        <v>78</v>
      </c>
      <c r="N13" s="151" t="s">
        <v>78</v>
      </c>
      <c r="O13" s="58">
        <f t="shared" si="0"/>
        <v>0</v>
      </c>
      <c r="P13" s="58">
        <f t="shared" si="1"/>
        <v>12</v>
      </c>
      <c r="Q13" s="58">
        <f t="shared" si="2"/>
        <v>0</v>
      </c>
      <c r="R13" s="59">
        <f t="shared" si="3"/>
        <v>0</v>
      </c>
      <c r="S13" s="74">
        <f t="shared" si="4"/>
        <v>12</v>
      </c>
      <c r="T13" s="52">
        <f t="shared" si="5"/>
        <v>1</v>
      </c>
    </row>
    <row r="14" spans="1:20" ht="19" thickBot="1" x14ac:dyDescent="0.5">
      <c r="A14" s="4"/>
      <c r="B14" s="16"/>
      <c r="C14" s="154" t="s">
        <v>80</v>
      </c>
      <c r="D14" s="161" t="s">
        <v>80</v>
      </c>
      <c r="E14" s="151" t="s">
        <v>80</v>
      </c>
      <c r="F14" s="151" t="s">
        <v>80</v>
      </c>
      <c r="G14" s="151" t="s">
        <v>80</v>
      </c>
      <c r="H14" s="151" t="s">
        <v>80</v>
      </c>
      <c r="I14" s="151" t="s">
        <v>80</v>
      </c>
      <c r="J14" s="151" t="s">
        <v>80</v>
      </c>
      <c r="K14" s="151" t="s">
        <v>80</v>
      </c>
      <c r="L14" s="151" t="s">
        <v>80</v>
      </c>
      <c r="M14" s="151" t="s">
        <v>80</v>
      </c>
      <c r="N14" s="151" t="s">
        <v>80</v>
      </c>
      <c r="O14" s="58">
        <f t="shared" si="0"/>
        <v>0</v>
      </c>
      <c r="P14" s="58">
        <f t="shared" si="1"/>
        <v>0</v>
      </c>
      <c r="Q14" s="58">
        <f t="shared" si="2"/>
        <v>0</v>
      </c>
      <c r="R14" s="59">
        <f t="shared" si="3"/>
        <v>12</v>
      </c>
      <c r="S14" s="74">
        <f t="shared" si="4"/>
        <v>12</v>
      </c>
      <c r="T14" s="52">
        <f t="shared" si="5"/>
        <v>1</v>
      </c>
    </row>
    <row r="15" spans="1:20" ht="19" thickBot="1" x14ac:dyDescent="0.5">
      <c r="A15" s="4"/>
      <c r="B15" s="144"/>
      <c r="C15" s="163"/>
      <c r="D15" s="159"/>
      <c r="E15" s="99"/>
      <c r="F15" s="142"/>
      <c r="G15" s="150"/>
      <c r="H15" s="99"/>
      <c r="I15" s="99"/>
      <c r="J15" s="99"/>
      <c r="K15" s="142"/>
      <c r="L15" s="111"/>
      <c r="M15" s="99"/>
      <c r="N15" s="119"/>
      <c r="O15" s="58">
        <f t="shared" si="0"/>
        <v>0</v>
      </c>
      <c r="P15" s="58">
        <f t="shared" si="1"/>
        <v>0</v>
      </c>
      <c r="Q15" s="58">
        <f t="shared" si="2"/>
        <v>0</v>
      </c>
      <c r="R15" s="59">
        <f t="shared" si="3"/>
        <v>0</v>
      </c>
      <c r="S15" s="74">
        <f t="shared" si="4"/>
        <v>0</v>
      </c>
      <c r="T15" s="52">
        <f t="shared" si="5"/>
        <v>0</v>
      </c>
    </row>
    <row r="16" spans="1:20" ht="19" thickBot="1" x14ac:dyDescent="0.5">
      <c r="A16" s="4"/>
      <c r="B16" s="144"/>
      <c r="C16" s="134"/>
      <c r="D16" s="161"/>
      <c r="E16" s="35"/>
      <c r="F16" s="11"/>
      <c r="G16" s="13"/>
      <c r="H16" s="35"/>
      <c r="I16" s="35"/>
      <c r="J16" s="35"/>
      <c r="K16" s="11"/>
      <c r="L16" s="12"/>
      <c r="M16" s="35"/>
      <c r="N16" s="133"/>
      <c r="O16" s="58">
        <f t="shared" si="0"/>
        <v>0</v>
      </c>
      <c r="P16" s="58">
        <f t="shared" si="1"/>
        <v>0</v>
      </c>
      <c r="Q16" s="58">
        <f t="shared" si="2"/>
        <v>0</v>
      </c>
      <c r="R16" s="59">
        <f t="shared" si="3"/>
        <v>0</v>
      </c>
      <c r="S16" s="74">
        <f t="shared" si="4"/>
        <v>0</v>
      </c>
      <c r="T16" s="52">
        <f t="shared" si="5"/>
        <v>0</v>
      </c>
    </row>
    <row r="17" spans="1:20" ht="19" thickBot="1" x14ac:dyDescent="0.5">
      <c r="A17" s="4"/>
      <c r="B17" s="144"/>
      <c r="C17" s="166"/>
      <c r="D17" s="159"/>
      <c r="E17" s="35"/>
      <c r="F17" s="11"/>
      <c r="G17" s="13"/>
      <c r="H17" s="35"/>
      <c r="I17" s="35"/>
      <c r="J17" s="35"/>
      <c r="K17" s="11"/>
      <c r="L17" s="12"/>
      <c r="M17" s="35"/>
      <c r="N17" s="133"/>
      <c r="O17" s="58">
        <f t="shared" si="0"/>
        <v>0</v>
      </c>
      <c r="P17" s="58">
        <f t="shared" si="1"/>
        <v>0</v>
      </c>
      <c r="Q17" s="58">
        <f t="shared" si="2"/>
        <v>0</v>
      </c>
      <c r="R17" s="59">
        <f t="shared" si="3"/>
        <v>0</v>
      </c>
      <c r="S17" s="74">
        <f t="shared" si="4"/>
        <v>0</v>
      </c>
      <c r="T17" s="52">
        <f t="shared" si="5"/>
        <v>0</v>
      </c>
    </row>
    <row r="18" spans="1:20" ht="19" thickBot="1" x14ac:dyDescent="0.5">
      <c r="A18" s="4"/>
      <c r="B18" s="144"/>
      <c r="C18" s="134"/>
      <c r="D18" s="161"/>
      <c r="E18" s="35"/>
      <c r="F18" s="11"/>
      <c r="G18" s="13"/>
      <c r="H18" s="35"/>
      <c r="I18" s="35"/>
      <c r="J18" s="35"/>
      <c r="K18" s="11"/>
      <c r="L18" s="12"/>
      <c r="M18" s="35"/>
      <c r="N18" s="133"/>
      <c r="O18" s="58">
        <f t="shared" si="0"/>
        <v>0</v>
      </c>
      <c r="P18" s="58">
        <f t="shared" si="1"/>
        <v>0</v>
      </c>
      <c r="Q18" s="58">
        <f t="shared" si="2"/>
        <v>0</v>
      </c>
      <c r="R18" s="59">
        <f t="shared" si="3"/>
        <v>0</v>
      </c>
      <c r="S18" s="74">
        <f t="shared" si="4"/>
        <v>0</v>
      </c>
      <c r="T18" s="52">
        <f t="shared" si="5"/>
        <v>0</v>
      </c>
    </row>
    <row r="19" spans="1:20" ht="19" thickBot="1" x14ac:dyDescent="0.5">
      <c r="A19" s="4"/>
      <c r="B19" s="16"/>
      <c r="C19" s="162"/>
      <c r="D19" s="161"/>
      <c r="E19" s="35"/>
      <c r="F19" s="11"/>
      <c r="G19" s="13"/>
      <c r="H19" s="35"/>
      <c r="I19" s="35"/>
      <c r="J19" s="35"/>
      <c r="K19" s="11"/>
      <c r="L19" s="12"/>
      <c r="M19" s="35"/>
      <c r="N19" s="133"/>
      <c r="O19" s="58">
        <f t="shared" si="0"/>
        <v>0</v>
      </c>
      <c r="P19" s="58">
        <f t="shared" si="1"/>
        <v>0</v>
      </c>
      <c r="Q19" s="58">
        <f t="shared" si="2"/>
        <v>0</v>
      </c>
      <c r="R19" s="59">
        <f t="shared" si="3"/>
        <v>0</v>
      </c>
      <c r="S19" s="74">
        <f t="shared" si="4"/>
        <v>0</v>
      </c>
      <c r="T19" s="52">
        <f t="shared" si="5"/>
        <v>0</v>
      </c>
    </row>
    <row r="20" spans="1:20" ht="19" thickBot="1" x14ac:dyDescent="0.5">
      <c r="A20" s="4"/>
      <c r="B20" s="16"/>
      <c r="C20" s="154"/>
      <c r="D20" s="159"/>
      <c r="E20" s="35"/>
      <c r="F20" s="11"/>
      <c r="G20" s="13"/>
      <c r="H20" s="35"/>
      <c r="I20" s="35"/>
      <c r="J20" s="35"/>
      <c r="K20" s="11"/>
      <c r="L20" s="12"/>
      <c r="M20" s="35"/>
      <c r="N20" s="133"/>
      <c r="O20" s="58">
        <f t="shared" si="0"/>
        <v>0</v>
      </c>
      <c r="P20" s="58">
        <f t="shared" si="1"/>
        <v>0</v>
      </c>
      <c r="Q20" s="58">
        <f t="shared" si="2"/>
        <v>0</v>
      </c>
      <c r="R20" s="59">
        <f t="shared" si="3"/>
        <v>0</v>
      </c>
      <c r="S20" s="74">
        <f t="shared" si="4"/>
        <v>0</v>
      </c>
      <c r="T20" s="52">
        <f t="shared" si="5"/>
        <v>0</v>
      </c>
    </row>
    <row r="21" spans="1:20" ht="19" thickBot="1" x14ac:dyDescent="0.5">
      <c r="A21" s="4"/>
      <c r="B21" s="16"/>
      <c r="C21" s="158"/>
      <c r="D21" s="161"/>
      <c r="E21" s="35"/>
      <c r="F21" s="11"/>
      <c r="G21" s="13"/>
      <c r="H21" s="35"/>
      <c r="I21" s="35"/>
      <c r="J21" s="35"/>
      <c r="K21" s="11"/>
      <c r="L21" s="12"/>
      <c r="M21" s="35"/>
      <c r="N21" s="133"/>
      <c r="O21" s="58">
        <f t="shared" si="0"/>
        <v>0</v>
      </c>
      <c r="P21" s="58">
        <f t="shared" si="1"/>
        <v>0</v>
      </c>
      <c r="Q21" s="58">
        <f t="shared" si="2"/>
        <v>0</v>
      </c>
      <c r="R21" s="59">
        <f t="shared" si="3"/>
        <v>0</v>
      </c>
      <c r="S21" s="74">
        <f t="shared" si="4"/>
        <v>0</v>
      </c>
      <c r="T21" s="52">
        <f t="shared" si="5"/>
        <v>0</v>
      </c>
    </row>
    <row r="22" spans="1:20" ht="19" thickBot="1" x14ac:dyDescent="0.5">
      <c r="A22" s="4"/>
      <c r="B22" s="16"/>
      <c r="C22" s="162"/>
      <c r="D22" s="161"/>
      <c r="E22" s="35"/>
      <c r="F22" s="11"/>
      <c r="G22" s="13"/>
      <c r="H22" s="35"/>
      <c r="I22" s="35"/>
      <c r="J22" s="35"/>
      <c r="K22" s="11"/>
      <c r="L22" s="12"/>
      <c r="M22" s="35"/>
      <c r="N22" s="133"/>
      <c r="O22" s="58">
        <f t="shared" si="0"/>
        <v>0</v>
      </c>
      <c r="P22" s="58">
        <f t="shared" si="1"/>
        <v>0</v>
      </c>
      <c r="Q22" s="58">
        <f t="shared" si="2"/>
        <v>0</v>
      </c>
      <c r="R22" s="59">
        <f t="shared" si="3"/>
        <v>0</v>
      </c>
      <c r="S22" s="74">
        <f t="shared" si="4"/>
        <v>0</v>
      </c>
      <c r="T22" s="52">
        <f t="shared" si="5"/>
        <v>0</v>
      </c>
    </row>
    <row r="23" spans="1:20" ht="19" thickBot="1" x14ac:dyDescent="0.5">
      <c r="A23" s="4"/>
      <c r="B23" s="16"/>
      <c r="C23" s="154"/>
      <c r="D23" s="157"/>
      <c r="E23" s="35"/>
      <c r="F23" s="11"/>
      <c r="G23" s="13"/>
      <c r="H23" s="35"/>
      <c r="I23" s="35"/>
      <c r="J23" s="35"/>
      <c r="K23" s="11"/>
      <c r="L23" s="12"/>
      <c r="M23" s="35"/>
      <c r="N23" s="133"/>
      <c r="O23" s="58">
        <f t="shared" si="0"/>
        <v>0</v>
      </c>
      <c r="P23" s="58">
        <f t="shared" si="1"/>
        <v>0</v>
      </c>
      <c r="Q23" s="58">
        <f t="shared" si="2"/>
        <v>0</v>
      </c>
      <c r="R23" s="59">
        <f t="shared" si="3"/>
        <v>0</v>
      </c>
      <c r="S23" s="74">
        <f t="shared" si="4"/>
        <v>0</v>
      </c>
      <c r="T23" s="52">
        <f t="shared" si="5"/>
        <v>0</v>
      </c>
    </row>
    <row r="24" spans="1:20" ht="19" thickBot="1" x14ac:dyDescent="0.5">
      <c r="A24" s="5"/>
      <c r="B24" s="16"/>
      <c r="C24" s="154"/>
      <c r="D24" s="157"/>
      <c r="E24" s="35"/>
      <c r="F24" s="11"/>
      <c r="G24" s="13"/>
      <c r="H24" s="35"/>
      <c r="I24" s="35"/>
      <c r="J24" s="35"/>
      <c r="K24" s="11"/>
      <c r="L24" s="12"/>
      <c r="M24" s="35"/>
      <c r="N24" s="133"/>
      <c r="O24" s="58">
        <f t="shared" si="0"/>
        <v>0</v>
      </c>
      <c r="P24" s="58">
        <f t="shared" si="1"/>
        <v>0</v>
      </c>
      <c r="Q24" s="58">
        <f t="shared" si="2"/>
        <v>0</v>
      </c>
      <c r="R24" s="59">
        <f t="shared" si="3"/>
        <v>0</v>
      </c>
      <c r="S24" s="74">
        <f t="shared" si="4"/>
        <v>0</v>
      </c>
      <c r="T24" s="52">
        <f t="shared" si="5"/>
        <v>0</v>
      </c>
    </row>
    <row r="25" spans="1:20" ht="19" thickBot="1" x14ac:dyDescent="0.5">
      <c r="A25" s="5"/>
      <c r="B25" s="16"/>
      <c r="C25" s="154"/>
      <c r="D25" s="157"/>
      <c r="E25" s="35"/>
      <c r="F25" s="11"/>
      <c r="G25" s="13"/>
      <c r="H25" s="35"/>
      <c r="I25" s="35"/>
      <c r="J25" s="35"/>
      <c r="K25" s="11"/>
      <c r="L25" s="12"/>
      <c r="M25" s="35"/>
      <c r="N25" s="133"/>
      <c r="O25" s="58">
        <f t="shared" si="0"/>
        <v>0</v>
      </c>
      <c r="P25" s="58">
        <f t="shared" si="1"/>
        <v>0</v>
      </c>
      <c r="Q25" s="58">
        <f t="shared" si="2"/>
        <v>0</v>
      </c>
      <c r="R25" s="59">
        <f t="shared" si="3"/>
        <v>0</v>
      </c>
      <c r="S25" s="74">
        <f t="shared" si="4"/>
        <v>0</v>
      </c>
      <c r="T25" s="52">
        <f t="shared" si="5"/>
        <v>0</v>
      </c>
    </row>
    <row r="26" spans="1:20" ht="19" thickBot="1" x14ac:dyDescent="0.5">
      <c r="A26" s="4"/>
      <c r="B26" s="16"/>
      <c r="C26" s="154"/>
      <c r="D26" s="157"/>
      <c r="E26" s="35"/>
      <c r="F26" s="11"/>
      <c r="G26" s="13"/>
      <c r="H26" s="35"/>
      <c r="I26" s="35"/>
      <c r="J26" s="35"/>
      <c r="K26" s="11"/>
      <c r="L26" s="12"/>
      <c r="M26" s="35"/>
      <c r="N26" s="133"/>
      <c r="O26" s="58">
        <f t="shared" si="0"/>
        <v>0</v>
      </c>
      <c r="P26" s="58">
        <f t="shared" si="1"/>
        <v>0</v>
      </c>
      <c r="Q26" s="58">
        <f t="shared" si="2"/>
        <v>0</v>
      </c>
      <c r="R26" s="59">
        <f t="shared" si="3"/>
        <v>0</v>
      </c>
      <c r="S26" s="74">
        <f t="shared" si="4"/>
        <v>0</v>
      </c>
      <c r="T26" s="52">
        <f t="shared" si="5"/>
        <v>0</v>
      </c>
    </row>
    <row r="27" spans="1:20" ht="19" thickBot="1" x14ac:dyDescent="0.5">
      <c r="A27" s="4"/>
      <c r="B27" s="16"/>
      <c r="C27" s="154"/>
      <c r="D27" s="157"/>
      <c r="E27" s="35"/>
      <c r="F27" s="11"/>
      <c r="G27" s="13"/>
      <c r="H27" s="35"/>
      <c r="I27" s="35"/>
      <c r="J27" s="35"/>
      <c r="K27" s="11"/>
      <c r="L27" s="12"/>
      <c r="M27" s="35"/>
      <c r="N27" s="133"/>
      <c r="O27" s="58">
        <f t="shared" si="0"/>
        <v>0</v>
      </c>
      <c r="P27" s="58">
        <f t="shared" si="1"/>
        <v>0</v>
      </c>
      <c r="Q27" s="58">
        <f t="shared" si="2"/>
        <v>0</v>
      </c>
      <c r="R27" s="59">
        <f t="shared" si="3"/>
        <v>0</v>
      </c>
      <c r="S27" s="74">
        <f t="shared" si="4"/>
        <v>0</v>
      </c>
      <c r="T27" s="52">
        <f t="shared" si="5"/>
        <v>0</v>
      </c>
    </row>
    <row r="28" spans="1:20" ht="19" thickBot="1" x14ac:dyDescent="0.5">
      <c r="A28" s="4"/>
      <c r="B28" s="16"/>
      <c r="C28" s="158"/>
      <c r="D28" s="167"/>
      <c r="E28" s="133"/>
      <c r="F28" s="11"/>
      <c r="G28" s="13"/>
      <c r="H28" s="35"/>
      <c r="I28" s="35"/>
      <c r="J28" s="35"/>
      <c r="K28" s="11"/>
      <c r="L28" s="12"/>
      <c r="M28" s="35"/>
      <c r="N28" s="133"/>
      <c r="O28" s="58">
        <f t="shared" si="0"/>
        <v>0</v>
      </c>
      <c r="P28" s="58">
        <f t="shared" si="1"/>
        <v>0</v>
      </c>
      <c r="Q28" s="58">
        <f t="shared" si="2"/>
        <v>0</v>
      </c>
      <c r="R28" s="59">
        <f t="shared" si="3"/>
        <v>0</v>
      </c>
      <c r="S28" s="74">
        <f t="shared" si="4"/>
        <v>0</v>
      </c>
      <c r="T28" s="52">
        <f t="shared" si="5"/>
        <v>0</v>
      </c>
    </row>
    <row r="29" spans="1:20" ht="19" thickBot="1" x14ac:dyDescent="0.5">
      <c r="A29" s="4"/>
      <c r="B29" s="144"/>
      <c r="C29" s="134"/>
      <c r="D29" s="161"/>
      <c r="E29" s="133"/>
      <c r="F29" s="11"/>
      <c r="G29" s="13"/>
      <c r="H29" s="35"/>
      <c r="I29" s="35"/>
      <c r="J29" s="35"/>
      <c r="K29" s="11"/>
      <c r="L29" s="12"/>
      <c r="M29" s="35"/>
      <c r="N29" s="133"/>
      <c r="O29" s="58">
        <f t="shared" si="0"/>
        <v>0</v>
      </c>
      <c r="P29" s="58">
        <f t="shared" si="1"/>
        <v>0</v>
      </c>
      <c r="Q29" s="58">
        <f t="shared" si="2"/>
        <v>0</v>
      </c>
      <c r="R29" s="59">
        <f t="shared" si="3"/>
        <v>0</v>
      </c>
      <c r="S29" s="74">
        <f t="shared" si="4"/>
        <v>0</v>
      </c>
      <c r="T29" s="52">
        <f t="shared" si="5"/>
        <v>0</v>
      </c>
    </row>
    <row r="30" spans="1:20" ht="19" thickBot="1" x14ac:dyDescent="0.5">
      <c r="A30" s="4"/>
      <c r="B30" s="144"/>
      <c r="C30" s="165"/>
      <c r="D30" s="168"/>
      <c r="E30" s="133"/>
      <c r="F30" s="11"/>
      <c r="G30" s="13"/>
      <c r="H30" s="35"/>
      <c r="I30" s="35"/>
      <c r="J30" s="35"/>
      <c r="K30" s="11"/>
      <c r="L30" s="12"/>
      <c r="M30" s="35"/>
      <c r="N30" s="133"/>
      <c r="O30" s="58">
        <f t="shared" si="0"/>
        <v>0</v>
      </c>
      <c r="P30" s="58">
        <f t="shared" si="1"/>
        <v>0</v>
      </c>
      <c r="Q30" s="58">
        <f t="shared" si="2"/>
        <v>0</v>
      </c>
      <c r="R30" s="59">
        <f t="shared" si="3"/>
        <v>0</v>
      </c>
      <c r="S30" s="74">
        <f t="shared" si="4"/>
        <v>0</v>
      </c>
      <c r="T30" s="52">
        <f t="shared" si="5"/>
        <v>0</v>
      </c>
    </row>
    <row r="31" spans="1:20" ht="16.5" customHeight="1" thickBot="1" x14ac:dyDescent="0.5">
      <c r="A31" s="4"/>
      <c r="B31" s="145"/>
      <c r="C31" s="134"/>
      <c r="D31" s="161"/>
      <c r="E31" s="133"/>
      <c r="F31" s="11"/>
      <c r="G31" s="13"/>
      <c r="H31" s="35"/>
      <c r="I31" s="35"/>
      <c r="J31" s="35"/>
      <c r="K31" s="11"/>
      <c r="L31" s="12"/>
      <c r="M31" s="35"/>
      <c r="N31" s="133"/>
      <c r="O31" s="58">
        <f t="shared" si="0"/>
        <v>0</v>
      </c>
      <c r="P31" s="58">
        <f t="shared" si="1"/>
        <v>0</v>
      </c>
      <c r="Q31" s="58">
        <f t="shared" si="2"/>
        <v>0</v>
      </c>
      <c r="R31" s="59">
        <f t="shared" si="3"/>
        <v>0</v>
      </c>
      <c r="S31" s="74">
        <f t="shared" si="4"/>
        <v>0</v>
      </c>
      <c r="T31" s="52">
        <f t="shared" si="5"/>
        <v>0</v>
      </c>
    </row>
    <row r="32" spans="1:20" ht="19" thickBot="1" x14ac:dyDescent="0.5">
      <c r="A32" s="6"/>
      <c r="B32" s="146"/>
      <c r="C32" s="163"/>
      <c r="D32" s="164"/>
      <c r="E32" s="133"/>
      <c r="F32" s="11"/>
      <c r="G32" s="13"/>
      <c r="H32" s="35"/>
      <c r="I32" s="35"/>
      <c r="J32" s="35"/>
      <c r="K32" s="11"/>
      <c r="L32" s="12"/>
      <c r="M32" s="35"/>
      <c r="N32" s="133"/>
      <c r="O32" s="58">
        <f t="shared" si="0"/>
        <v>0</v>
      </c>
      <c r="P32" s="58">
        <f t="shared" si="1"/>
        <v>0</v>
      </c>
      <c r="Q32" s="58">
        <f t="shared" si="2"/>
        <v>0</v>
      </c>
      <c r="R32" s="59">
        <f t="shared" si="3"/>
        <v>0</v>
      </c>
      <c r="S32" s="74">
        <f t="shared" si="4"/>
        <v>0</v>
      </c>
      <c r="T32" s="52">
        <f t="shared" si="5"/>
        <v>0</v>
      </c>
    </row>
    <row r="33" spans="1:20" ht="19" thickBot="1" x14ac:dyDescent="0.5">
      <c r="A33" s="6"/>
      <c r="B33" s="18"/>
      <c r="C33" s="154"/>
      <c r="D33" s="161"/>
      <c r="E33" s="133"/>
      <c r="F33" s="11"/>
      <c r="G33" s="13"/>
      <c r="H33" s="35"/>
      <c r="I33" s="35"/>
      <c r="J33" s="35"/>
      <c r="K33" s="11"/>
      <c r="L33" s="12"/>
      <c r="M33" s="35"/>
      <c r="N33" s="133"/>
      <c r="O33" s="58">
        <f t="shared" si="0"/>
        <v>0</v>
      </c>
      <c r="P33" s="58">
        <f t="shared" si="1"/>
        <v>0</v>
      </c>
      <c r="Q33" s="58">
        <f t="shared" si="2"/>
        <v>0</v>
      </c>
      <c r="R33" s="59">
        <f t="shared" si="3"/>
        <v>0</v>
      </c>
      <c r="S33" s="74">
        <f t="shared" si="4"/>
        <v>0</v>
      </c>
      <c r="T33" s="52">
        <f t="shared" si="5"/>
        <v>0</v>
      </c>
    </row>
    <row r="34" spans="1:20" ht="19" thickBot="1" x14ac:dyDescent="0.5">
      <c r="A34" s="6"/>
      <c r="B34" s="18"/>
      <c r="C34" s="154"/>
      <c r="D34" s="161"/>
      <c r="E34" s="35"/>
      <c r="F34" s="11"/>
      <c r="G34" s="13"/>
      <c r="H34" s="35"/>
      <c r="I34" s="35"/>
      <c r="J34" s="35"/>
      <c r="K34" s="11"/>
      <c r="L34" s="12"/>
      <c r="M34" s="35"/>
      <c r="N34" s="133"/>
      <c r="O34" s="58">
        <f t="shared" si="0"/>
        <v>0</v>
      </c>
      <c r="P34" s="58">
        <f t="shared" si="1"/>
        <v>0</v>
      </c>
      <c r="Q34" s="58">
        <f t="shared" si="2"/>
        <v>0</v>
      </c>
      <c r="R34" s="59">
        <f t="shared" si="3"/>
        <v>0</v>
      </c>
      <c r="S34" s="74">
        <f t="shared" si="4"/>
        <v>0</v>
      </c>
      <c r="T34" s="52">
        <f t="shared" si="5"/>
        <v>0</v>
      </c>
    </row>
    <row r="35" spans="1:20" ht="19" thickBot="1" x14ac:dyDescent="0.5">
      <c r="A35" s="6"/>
      <c r="B35" s="18"/>
      <c r="C35" s="158"/>
      <c r="D35" s="159"/>
      <c r="E35" s="35"/>
      <c r="F35" s="11"/>
      <c r="G35" s="13"/>
      <c r="H35" s="35"/>
      <c r="I35" s="35"/>
      <c r="J35" s="35"/>
      <c r="K35" s="11"/>
      <c r="L35" s="12"/>
      <c r="M35" s="35"/>
      <c r="N35" s="133"/>
      <c r="O35" s="58">
        <f t="shared" si="0"/>
        <v>0</v>
      </c>
      <c r="P35" s="58">
        <f t="shared" si="1"/>
        <v>0</v>
      </c>
      <c r="Q35" s="58">
        <f t="shared" si="2"/>
        <v>0</v>
      </c>
      <c r="R35" s="59">
        <f t="shared" si="3"/>
        <v>0</v>
      </c>
      <c r="S35" s="74">
        <f t="shared" si="4"/>
        <v>0</v>
      </c>
      <c r="T35" s="52">
        <f t="shared" si="5"/>
        <v>0</v>
      </c>
    </row>
    <row r="36" spans="1:20" ht="19" thickBot="1" x14ac:dyDescent="0.5">
      <c r="A36" s="6"/>
      <c r="B36" s="146"/>
      <c r="C36" s="134"/>
      <c r="D36" s="161"/>
      <c r="E36" s="35"/>
      <c r="F36" s="11"/>
      <c r="G36" s="13"/>
      <c r="H36" s="35"/>
      <c r="I36" s="35"/>
      <c r="J36" s="35"/>
      <c r="K36" s="11"/>
      <c r="L36" s="12"/>
      <c r="M36" s="35"/>
      <c r="N36" s="133"/>
      <c r="O36" s="58">
        <f t="shared" si="0"/>
        <v>0</v>
      </c>
      <c r="P36" s="58">
        <f t="shared" si="1"/>
        <v>0</v>
      </c>
      <c r="Q36" s="58">
        <f t="shared" si="2"/>
        <v>0</v>
      </c>
      <c r="R36" s="59">
        <f t="shared" si="3"/>
        <v>0</v>
      </c>
      <c r="S36" s="74">
        <f t="shared" si="4"/>
        <v>0</v>
      </c>
      <c r="T36" s="52">
        <f t="shared" si="5"/>
        <v>0</v>
      </c>
    </row>
    <row r="37" spans="1:20" ht="19" thickBot="1" x14ac:dyDescent="0.5">
      <c r="A37" s="6"/>
      <c r="B37" s="146"/>
      <c r="C37" s="134"/>
      <c r="D37" s="159"/>
      <c r="E37" s="35"/>
      <c r="F37" s="11"/>
      <c r="G37" s="13"/>
      <c r="H37" s="35"/>
      <c r="I37" s="35"/>
      <c r="J37" s="35"/>
      <c r="K37" s="11"/>
      <c r="L37" s="12"/>
      <c r="M37" s="35"/>
      <c r="N37" s="133"/>
      <c r="O37" s="58">
        <f t="shared" si="0"/>
        <v>0</v>
      </c>
      <c r="P37" s="58">
        <f t="shared" si="1"/>
        <v>0</v>
      </c>
      <c r="Q37" s="58">
        <f t="shared" si="2"/>
        <v>0</v>
      </c>
      <c r="R37" s="59">
        <f t="shared" si="3"/>
        <v>0</v>
      </c>
      <c r="S37" s="74">
        <f t="shared" si="4"/>
        <v>0</v>
      </c>
      <c r="T37" s="52">
        <f t="shared" si="5"/>
        <v>0</v>
      </c>
    </row>
    <row r="38" spans="1:20" ht="19" thickBot="1" x14ac:dyDescent="0.5">
      <c r="A38" s="6"/>
      <c r="B38" s="146"/>
      <c r="C38" s="163"/>
      <c r="D38" s="161"/>
      <c r="E38" s="35"/>
      <c r="F38" s="11"/>
      <c r="G38" s="13"/>
      <c r="H38" s="35"/>
      <c r="I38" s="35"/>
      <c r="J38" s="35"/>
      <c r="K38" s="11"/>
      <c r="L38" s="12"/>
      <c r="M38" s="35"/>
      <c r="N38" s="133"/>
      <c r="O38" s="58">
        <f t="shared" si="0"/>
        <v>0</v>
      </c>
      <c r="P38" s="58">
        <f t="shared" si="1"/>
        <v>0</v>
      </c>
      <c r="Q38" s="58">
        <f t="shared" si="2"/>
        <v>0</v>
      </c>
      <c r="R38" s="59">
        <f t="shared" si="3"/>
        <v>0</v>
      </c>
      <c r="S38" s="74">
        <f t="shared" si="4"/>
        <v>0</v>
      </c>
      <c r="T38" s="52">
        <f t="shared" si="5"/>
        <v>0</v>
      </c>
    </row>
    <row r="39" spans="1:20" ht="19" thickBot="1" x14ac:dyDescent="0.5">
      <c r="A39" s="6"/>
      <c r="B39" s="18"/>
      <c r="C39" s="154"/>
      <c r="D39" s="157"/>
      <c r="E39" s="35"/>
      <c r="F39" s="11"/>
      <c r="G39" s="13"/>
      <c r="H39" s="35"/>
      <c r="I39" s="35"/>
      <c r="J39" s="35"/>
      <c r="K39" s="11"/>
      <c r="L39" s="12"/>
      <c r="M39" s="35"/>
      <c r="N39" s="133"/>
      <c r="O39" s="58">
        <f t="shared" si="0"/>
        <v>0</v>
      </c>
      <c r="P39" s="58">
        <f t="shared" si="1"/>
        <v>0</v>
      </c>
      <c r="Q39" s="58">
        <f t="shared" si="2"/>
        <v>0</v>
      </c>
      <c r="R39" s="59">
        <f t="shared" si="3"/>
        <v>0</v>
      </c>
      <c r="S39" s="74">
        <f t="shared" si="4"/>
        <v>0</v>
      </c>
      <c r="T39" s="52">
        <f t="shared" si="5"/>
        <v>0</v>
      </c>
    </row>
    <row r="40" spans="1:20" ht="19" thickBot="1" x14ac:dyDescent="0.5">
      <c r="A40" s="6"/>
      <c r="B40" s="18"/>
      <c r="C40" s="154"/>
      <c r="D40" s="157"/>
      <c r="E40" s="35"/>
      <c r="F40" s="11"/>
      <c r="G40" s="13"/>
      <c r="H40" s="35"/>
      <c r="I40" s="35"/>
      <c r="J40" s="35"/>
      <c r="K40" s="11"/>
      <c r="L40" s="12"/>
      <c r="M40" s="35"/>
      <c r="N40" s="133"/>
      <c r="O40" s="58">
        <f t="shared" si="0"/>
        <v>0</v>
      </c>
      <c r="P40" s="58">
        <f t="shared" si="1"/>
        <v>0</v>
      </c>
      <c r="Q40" s="58">
        <f t="shared" si="2"/>
        <v>0</v>
      </c>
      <c r="R40" s="59">
        <f t="shared" si="3"/>
        <v>0</v>
      </c>
      <c r="S40" s="74">
        <f t="shared" si="4"/>
        <v>0</v>
      </c>
      <c r="T40" s="52">
        <f t="shared" si="5"/>
        <v>0</v>
      </c>
    </row>
    <row r="41" spans="1:20" ht="19" thickBot="1" x14ac:dyDescent="0.5">
      <c r="A41" s="4"/>
      <c r="B41" s="15"/>
      <c r="C41" s="154"/>
      <c r="D41" s="157"/>
      <c r="E41" s="99"/>
      <c r="F41" s="11"/>
      <c r="G41" s="13"/>
      <c r="H41" s="35"/>
      <c r="I41" s="35"/>
      <c r="J41" s="35"/>
      <c r="K41" s="11"/>
      <c r="L41" s="12"/>
      <c r="M41" s="35"/>
      <c r="N41" s="133"/>
      <c r="O41" s="58">
        <f t="shared" si="0"/>
        <v>0</v>
      </c>
      <c r="P41" s="58">
        <f t="shared" si="1"/>
        <v>0</v>
      </c>
      <c r="Q41" s="58">
        <f t="shared" si="2"/>
        <v>0</v>
      </c>
      <c r="R41" s="59">
        <f t="shared" si="3"/>
        <v>0</v>
      </c>
      <c r="S41" s="74">
        <f t="shared" si="4"/>
        <v>0</v>
      </c>
      <c r="T41" s="52">
        <f t="shared" si="5"/>
        <v>0</v>
      </c>
    </row>
    <row r="42" spans="1:20" ht="19" thickBot="1" x14ac:dyDescent="0.5">
      <c r="A42" s="7"/>
      <c r="B42" s="148"/>
      <c r="C42" s="165"/>
      <c r="D42" s="167"/>
      <c r="E42" s="119"/>
      <c r="F42" s="11"/>
      <c r="G42" s="13"/>
      <c r="H42" s="35"/>
      <c r="I42" s="35"/>
      <c r="J42" s="35"/>
      <c r="K42" s="11"/>
      <c r="L42" s="12"/>
      <c r="M42" s="35"/>
      <c r="N42" s="133"/>
      <c r="O42" s="58">
        <f t="shared" si="0"/>
        <v>0</v>
      </c>
      <c r="P42" s="58">
        <f t="shared" si="1"/>
        <v>0</v>
      </c>
      <c r="Q42" s="58">
        <f t="shared" si="2"/>
        <v>0</v>
      </c>
      <c r="R42" s="59">
        <f t="shared" si="3"/>
        <v>0</v>
      </c>
      <c r="S42" s="74">
        <f t="shared" si="4"/>
        <v>0</v>
      </c>
      <c r="T42" s="52">
        <f t="shared" si="5"/>
        <v>0</v>
      </c>
    </row>
    <row r="43" spans="1:20" ht="19" thickBot="1" x14ac:dyDescent="0.5">
      <c r="A43" s="7"/>
      <c r="B43" s="148"/>
      <c r="C43" s="134"/>
      <c r="D43" s="161"/>
      <c r="E43" s="133"/>
      <c r="F43" s="11"/>
      <c r="G43" s="13"/>
      <c r="H43" s="35"/>
      <c r="I43" s="35"/>
      <c r="J43" s="35"/>
      <c r="K43" s="11"/>
      <c r="L43" s="12"/>
      <c r="M43" s="35"/>
      <c r="N43" s="133"/>
      <c r="O43" s="58">
        <f t="shared" si="0"/>
        <v>0</v>
      </c>
      <c r="P43" s="58">
        <f t="shared" si="1"/>
        <v>0</v>
      </c>
      <c r="Q43" s="58">
        <f t="shared" si="2"/>
        <v>0</v>
      </c>
      <c r="R43" s="59">
        <f t="shared" si="3"/>
        <v>0</v>
      </c>
      <c r="S43" s="74">
        <f t="shared" si="4"/>
        <v>0</v>
      </c>
      <c r="T43" s="52">
        <f t="shared" si="5"/>
        <v>0</v>
      </c>
    </row>
    <row r="44" spans="1:20" ht="19" thickBot="1" x14ac:dyDescent="0.5">
      <c r="A44" s="7"/>
      <c r="B44" s="19"/>
      <c r="C44" s="154"/>
      <c r="D44" s="164"/>
      <c r="E44" s="133"/>
      <c r="F44" s="11"/>
      <c r="G44" s="13"/>
      <c r="H44" s="35"/>
      <c r="I44" s="35"/>
      <c r="J44" s="35"/>
      <c r="K44" s="11"/>
      <c r="L44" s="12"/>
      <c r="M44" s="35"/>
      <c r="N44" s="133"/>
      <c r="O44" s="58">
        <f t="shared" si="0"/>
        <v>0</v>
      </c>
      <c r="P44" s="58">
        <f t="shared" si="1"/>
        <v>0</v>
      </c>
      <c r="Q44" s="58">
        <f t="shared" si="2"/>
        <v>0</v>
      </c>
      <c r="R44" s="59">
        <f t="shared" si="3"/>
        <v>0</v>
      </c>
      <c r="S44" s="74">
        <f t="shared" si="4"/>
        <v>0</v>
      </c>
      <c r="T44" s="52">
        <f t="shared" si="5"/>
        <v>0</v>
      </c>
    </row>
    <row r="45" spans="1:20" ht="19" thickBot="1" x14ac:dyDescent="0.5">
      <c r="A45" s="14"/>
      <c r="B45" s="20"/>
      <c r="C45" s="155"/>
      <c r="D45" s="156"/>
      <c r="E45" s="84"/>
      <c r="F45" s="36"/>
      <c r="G45" s="37"/>
      <c r="H45" s="84"/>
      <c r="I45" s="84"/>
      <c r="J45" s="84"/>
      <c r="K45" s="36"/>
      <c r="L45" s="38"/>
      <c r="M45" s="84"/>
      <c r="N45" s="152"/>
      <c r="O45" s="58">
        <f t="shared" si="0"/>
        <v>0</v>
      </c>
      <c r="P45" s="58">
        <f t="shared" si="1"/>
        <v>0</v>
      </c>
      <c r="Q45" s="58">
        <f t="shared" si="2"/>
        <v>0</v>
      </c>
      <c r="R45" s="59">
        <f t="shared" si="3"/>
        <v>0</v>
      </c>
      <c r="S45" s="75">
        <f t="shared" si="4"/>
        <v>0</v>
      </c>
      <c r="T45" s="52">
        <f t="shared" si="5"/>
        <v>0</v>
      </c>
    </row>
    <row r="46" spans="1:20" ht="19" thickBot="1" x14ac:dyDescent="0.5">
      <c r="A46" s="231" t="s">
        <v>61</v>
      </c>
      <c r="B46" s="232"/>
      <c r="C46" s="64">
        <f t="shared" ref="C46:N46" si="6">COUNTIF(C11:C45,"N")/$B7</f>
        <v>0.25</v>
      </c>
      <c r="D46" s="64">
        <f t="shared" si="6"/>
        <v>0.25</v>
      </c>
      <c r="E46" s="64">
        <f t="shared" si="6"/>
        <v>0.25</v>
      </c>
      <c r="F46" s="64">
        <f t="shared" si="6"/>
        <v>0.25</v>
      </c>
      <c r="G46" s="64">
        <f t="shared" si="6"/>
        <v>0.25</v>
      </c>
      <c r="H46" s="64">
        <f t="shared" si="6"/>
        <v>0.25</v>
      </c>
      <c r="I46" s="64">
        <f t="shared" si="6"/>
        <v>0.25</v>
      </c>
      <c r="J46" s="64">
        <f t="shared" si="6"/>
        <v>0.25</v>
      </c>
      <c r="K46" s="64">
        <f t="shared" si="6"/>
        <v>0.25</v>
      </c>
      <c r="L46" s="64">
        <f t="shared" si="6"/>
        <v>0.25</v>
      </c>
      <c r="M46" s="64">
        <f t="shared" si="6"/>
        <v>0.25</v>
      </c>
      <c r="N46" s="64">
        <f t="shared" si="6"/>
        <v>0.25</v>
      </c>
      <c r="O46" s="39"/>
    </row>
    <row r="47" spans="1:20" ht="19" thickBot="1" x14ac:dyDescent="0.5">
      <c r="A47" s="214" t="s">
        <v>57</v>
      </c>
      <c r="B47" s="215"/>
      <c r="C47" s="65">
        <f t="shared" ref="C47:D47" si="7">COUNTIF(C11:C45,"C")/$B7</f>
        <v>0.25</v>
      </c>
      <c r="D47" s="65">
        <f t="shared" si="7"/>
        <v>0.25</v>
      </c>
      <c r="E47" s="65">
        <f>COUNTIF(E11:E45,"C")/$B7</f>
        <v>0.25</v>
      </c>
      <c r="F47" s="65">
        <f t="shared" ref="F47:M47" si="8">COUNTIF(F11:F45,"C")/$B7</f>
        <v>0.25</v>
      </c>
      <c r="G47" s="65">
        <f t="shared" si="8"/>
        <v>0.25</v>
      </c>
      <c r="H47" s="65">
        <f t="shared" si="8"/>
        <v>0.25</v>
      </c>
      <c r="I47" s="65">
        <f t="shared" si="8"/>
        <v>0.25</v>
      </c>
      <c r="J47" s="65">
        <f t="shared" si="8"/>
        <v>0.25</v>
      </c>
      <c r="K47" s="65">
        <f t="shared" si="8"/>
        <v>0.25</v>
      </c>
      <c r="L47" s="65">
        <f t="shared" si="8"/>
        <v>0.25</v>
      </c>
      <c r="M47" s="65">
        <f t="shared" si="8"/>
        <v>0.25</v>
      </c>
      <c r="N47" s="65">
        <f t="shared" ref="N47" si="9">COUNTIF(N11:N45,"C")/$B7</f>
        <v>0.25</v>
      </c>
    </row>
    <row r="48" spans="1:20" ht="19" thickBot="1" x14ac:dyDescent="0.5">
      <c r="A48" s="201" t="s">
        <v>58</v>
      </c>
      <c r="B48" s="202"/>
      <c r="C48" s="64">
        <f t="shared" ref="C48:D48" si="10">COUNTIF(C11:C45,"Y")/$B7</f>
        <v>0.25</v>
      </c>
      <c r="D48" s="64">
        <f t="shared" si="10"/>
        <v>0.25</v>
      </c>
      <c r="E48" s="64">
        <f>COUNTIF(E11:E45,"Y")/$B7</f>
        <v>0.25</v>
      </c>
      <c r="F48" s="64">
        <f t="shared" ref="F48:M48" si="11">COUNTIF(F11:F45,"Y")/$B7</f>
        <v>0.25</v>
      </c>
      <c r="G48" s="64">
        <f t="shared" si="11"/>
        <v>0.25</v>
      </c>
      <c r="H48" s="64">
        <f t="shared" si="11"/>
        <v>0.25</v>
      </c>
      <c r="I48" s="64">
        <f t="shared" si="11"/>
        <v>0.25</v>
      </c>
      <c r="J48" s="64">
        <f t="shared" si="11"/>
        <v>0.25</v>
      </c>
      <c r="K48" s="64">
        <f t="shared" si="11"/>
        <v>0.25</v>
      </c>
      <c r="L48" s="64">
        <f t="shared" si="11"/>
        <v>0.25</v>
      </c>
      <c r="M48" s="64">
        <f t="shared" si="11"/>
        <v>0.25</v>
      </c>
      <c r="N48" s="64">
        <f t="shared" ref="N48" si="12">COUNTIF(N11:N45,"Y")/$B7</f>
        <v>0.25</v>
      </c>
    </row>
    <row r="49" spans="1:14" ht="19" thickBot="1" x14ac:dyDescent="0.5">
      <c r="A49" s="217" t="s">
        <v>60</v>
      </c>
      <c r="B49" s="218"/>
      <c r="C49" s="64">
        <f>COUNTIF(C11:C45,"B")/$B7</f>
        <v>0.25</v>
      </c>
      <c r="D49" s="64">
        <f>COUNTIF(D11:D45,"B")/$B7</f>
        <v>0.25</v>
      </c>
      <c r="E49" s="64">
        <f>COUNTIF(E11:E45,"B")/$B7</f>
        <v>0.25</v>
      </c>
      <c r="F49" s="64">
        <f t="shared" ref="F49:M49" si="13">COUNTIF(F11:F45,"B")/$B7</f>
        <v>0.25</v>
      </c>
      <c r="G49" s="64">
        <f t="shared" si="13"/>
        <v>0.25</v>
      </c>
      <c r="H49" s="64">
        <f t="shared" si="13"/>
        <v>0.25</v>
      </c>
      <c r="I49" s="64">
        <f t="shared" si="13"/>
        <v>0.25</v>
      </c>
      <c r="J49" s="64">
        <f t="shared" si="13"/>
        <v>0.25</v>
      </c>
      <c r="K49" s="64">
        <f t="shared" si="13"/>
        <v>0.25</v>
      </c>
      <c r="L49" s="64">
        <f t="shared" si="13"/>
        <v>0.25</v>
      </c>
      <c r="M49" s="64">
        <f t="shared" si="13"/>
        <v>0.25</v>
      </c>
      <c r="N49" s="64">
        <f t="shared" ref="N49" si="14">COUNTIF(N11:N45,"B")/$B7</f>
        <v>0.25</v>
      </c>
    </row>
    <row r="50" spans="1:14" ht="19" thickBot="1" x14ac:dyDescent="0.5">
      <c r="A50" s="203" t="s">
        <v>62</v>
      </c>
      <c r="B50" s="204"/>
      <c r="C50" s="40">
        <f t="shared" ref="C50:D50" si="15">SUM(C47:C49)</f>
        <v>0.75</v>
      </c>
      <c r="D50" s="40">
        <f t="shared" si="15"/>
        <v>0.75</v>
      </c>
      <c r="E50" s="40">
        <f>SUM(E47:E49)</f>
        <v>0.75</v>
      </c>
      <c r="F50" s="40">
        <f t="shared" ref="F50:N50" si="16">SUM(F47:F49)</f>
        <v>0.75</v>
      </c>
      <c r="G50" s="40">
        <f t="shared" si="16"/>
        <v>0.75</v>
      </c>
      <c r="H50" s="40">
        <f t="shared" si="16"/>
        <v>0.75</v>
      </c>
      <c r="I50" s="40">
        <f t="shared" si="16"/>
        <v>0.75</v>
      </c>
      <c r="J50" s="40">
        <f t="shared" si="16"/>
        <v>0.75</v>
      </c>
      <c r="K50" s="40">
        <f t="shared" si="16"/>
        <v>0.75</v>
      </c>
      <c r="L50" s="40">
        <f t="shared" si="16"/>
        <v>0.75</v>
      </c>
      <c r="M50" s="40">
        <f t="shared" si="16"/>
        <v>0.75</v>
      </c>
      <c r="N50" s="40">
        <f t="shared" si="16"/>
        <v>0.75</v>
      </c>
    </row>
  </sheetData>
  <sheetProtection selectLockedCells="1"/>
  <mergeCells count="37">
    <mergeCell ref="A48:B48"/>
    <mergeCell ref="A49:B49"/>
    <mergeCell ref="A50:B50"/>
    <mergeCell ref="Q3:Q10"/>
    <mergeCell ref="R3:R10"/>
    <mergeCell ref="A5:A6"/>
    <mergeCell ref="B5:B6"/>
    <mergeCell ref="A7:A9"/>
    <mergeCell ref="B7:B9"/>
    <mergeCell ref="A10:B10"/>
    <mergeCell ref="I3:I10"/>
    <mergeCell ref="J3:J10"/>
    <mergeCell ref="K3:K10"/>
    <mergeCell ref="L3:L10"/>
    <mergeCell ref="M3:M10"/>
    <mergeCell ref="N3:N10"/>
    <mergeCell ref="A1:B2"/>
    <mergeCell ref="E1:E2"/>
    <mergeCell ref="F1:J1"/>
    <mergeCell ref="F3:F10"/>
    <mergeCell ref="A46:B46"/>
    <mergeCell ref="A3:B4"/>
    <mergeCell ref="E3:E10"/>
    <mergeCell ref="D3:D10"/>
    <mergeCell ref="C3:C10"/>
    <mergeCell ref="C1:D2"/>
    <mergeCell ref="N1:N2"/>
    <mergeCell ref="F2:G2"/>
    <mergeCell ref="K1:L2"/>
    <mergeCell ref="M1:M2"/>
    <mergeCell ref="G3:G10"/>
    <mergeCell ref="H3:H10"/>
    <mergeCell ref="S3:S10"/>
    <mergeCell ref="T3:T10"/>
    <mergeCell ref="P3:P10"/>
    <mergeCell ref="O3:O10"/>
    <mergeCell ref="A47:B47"/>
  </mergeCells>
  <conditionalFormatting sqref="C11:N45">
    <cfRule type="cellIs" dxfId="23" priority="1" operator="equal">
      <formula>"c"</formula>
    </cfRule>
    <cfRule type="cellIs" dxfId="22" priority="2" operator="equal">
      <formula>"b"</formula>
    </cfRule>
    <cfRule type="containsText" dxfId="21" priority="3" operator="containsText" text="n">
      <formula>NOT(ISERROR(SEARCH("n",C11)))</formula>
    </cfRule>
    <cfRule type="containsText" dxfId="20" priority="4" operator="containsText" text="Y">
      <formula>NOT(ISERROR(SEARCH("Y",C11)))</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4 - Reading&amp;R&amp;"Arial,Regular"&amp;10Version 1: July 2015</oddHeader>
  </headerFooter>
  <rowBreaks count="1" manualBreakCount="1">
    <brk id="51" max="18"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zoomScale="70" zoomScaleNormal="70" zoomScaleSheetLayoutView="30" zoomScalePageLayoutView="80" workbookViewId="0">
      <selection activeCell="E2" sqref="E2"/>
    </sheetView>
  </sheetViews>
  <sheetFormatPr defaultColWidth="3.453125" defaultRowHeight="14.5" x14ac:dyDescent="0.35"/>
  <cols>
    <col min="1" max="1" width="12.54296875" style="2" customWidth="1"/>
    <col min="2" max="2" width="14.7265625" style="2" customWidth="1"/>
    <col min="3" max="4" width="15.26953125" style="2" customWidth="1"/>
    <col min="5" max="5" width="12.54296875" style="2" customWidth="1"/>
    <col min="6" max="6" width="14" style="2" customWidth="1"/>
    <col min="7" max="7" width="18.1796875" style="2" customWidth="1"/>
    <col min="8" max="8" width="8.54296875" style="2" customWidth="1"/>
    <col min="9" max="9" width="9.453125" style="2" customWidth="1"/>
    <col min="10" max="10" width="10.453125" style="2" customWidth="1"/>
    <col min="11" max="11" width="11.453125" style="2" customWidth="1"/>
    <col min="12" max="12" width="12" style="2" customWidth="1"/>
    <col min="13" max="13" width="7.453125" style="1" customWidth="1"/>
    <col min="14" max="17" width="7.453125" style="2" customWidth="1"/>
    <col min="18" max="18" width="8.81640625" style="2" customWidth="1"/>
    <col min="19" max="16384" width="3.453125" style="2"/>
  </cols>
  <sheetData>
    <row r="1" spans="1:18" ht="30" customHeight="1" x14ac:dyDescent="0.35">
      <c r="A1" s="172" t="s">
        <v>30</v>
      </c>
      <c r="B1" s="173"/>
      <c r="C1" s="239" t="s">
        <v>31</v>
      </c>
      <c r="D1" s="239" t="s">
        <v>79</v>
      </c>
      <c r="E1" s="308" t="s">
        <v>33</v>
      </c>
      <c r="F1" s="338"/>
      <c r="G1" s="193"/>
      <c r="H1" s="344" t="s">
        <v>107</v>
      </c>
      <c r="I1" s="363"/>
      <c r="J1" s="363"/>
      <c r="K1" s="363"/>
      <c r="L1" s="345"/>
    </row>
    <row r="2" spans="1:18" ht="29.25" customHeight="1" thickBot="1" x14ac:dyDescent="0.4">
      <c r="A2" s="237"/>
      <c r="B2" s="261"/>
      <c r="C2" s="369"/>
      <c r="D2" s="369"/>
      <c r="E2" s="108" t="s">
        <v>68</v>
      </c>
      <c r="F2" s="108" t="s">
        <v>69</v>
      </c>
      <c r="G2" s="108" t="s">
        <v>70</v>
      </c>
      <c r="H2" s="194"/>
      <c r="I2" s="260"/>
      <c r="J2" s="260"/>
      <c r="K2" s="260"/>
      <c r="L2" s="195"/>
    </row>
    <row r="3" spans="1:18" ht="18" customHeight="1" x14ac:dyDescent="0.35">
      <c r="A3" s="252" t="s">
        <v>22</v>
      </c>
      <c r="B3" s="253"/>
      <c r="C3" s="313" t="s">
        <v>49</v>
      </c>
      <c r="D3" s="386" t="s">
        <v>105</v>
      </c>
      <c r="E3" s="321" t="s">
        <v>44</v>
      </c>
      <c r="F3" s="321" t="s">
        <v>43</v>
      </c>
      <c r="G3" s="391" t="s">
        <v>106</v>
      </c>
      <c r="H3" s="394" t="s">
        <v>45</v>
      </c>
      <c r="I3" s="390" t="s">
        <v>50</v>
      </c>
      <c r="J3" s="321" t="s">
        <v>51</v>
      </c>
      <c r="K3" s="321" t="s">
        <v>108</v>
      </c>
      <c r="L3" s="387" t="s">
        <v>52</v>
      </c>
      <c r="M3" s="293" t="s">
        <v>63</v>
      </c>
      <c r="N3" s="207" t="s">
        <v>55</v>
      </c>
      <c r="O3" s="233" t="s">
        <v>56</v>
      </c>
      <c r="P3" s="205" t="s">
        <v>59</v>
      </c>
      <c r="Q3" s="289" t="s">
        <v>65</v>
      </c>
      <c r="R3" s="228" t="s">
        <v>66</v>
      </c>
    </row>
    <row r="4" spans="1:18" ht="15.75" customHeight="1" x14ac:dyDescent="0.35">
      <c r="A4" s="254"/>
      <c r="B4" s="255"/>
      <c r="C4" s="314"/>
      <c r="D4" s="317"/>
      <c r="E4" s="322"/>
      <c r="F4" s="322"/>
      <c r="G4" s="392"/>
      <c r="H4" s="395"/>
      <c r="I4" s="302"/>
      <c r="J4" s="322"/>
      <c r="K4" s="322"/>
      <c r="L4" s="388"/>
      <c r="M4" s="294"/>
      <c r="N4" s="208"/>
      <c r="O4" s="234"/>
      <c r="P4" s="206"/>
      <c r="Q4" s="290"/>
      <c r="R4" s="229"/>
    </row>
    <row r="5" spans="1:18" ht="15" customHeight="1" x14ac:dyDescent="0.35">
      <c r="A5" s="223" t="s">
        <v>11</v>
      </c>
      <c r="B5" s="216"/>
      <c r="C5" s="314"/>
      <c r="D5" s="317"/>
      <c r="E5" s="322"/>
      <c r="F5" s="322"/>
      <c r="G5" s="392"/>
      <c r="H5" s="395"/>
      <c r="I5" s="302"/>
      <c r="J5" s="322"/>
      <c r="K5" s="322"/>
      <c r="L5" s="388"/>
      <c r="M5" s="294"/>
      <c r="N5" s="208"/>
      <c r="O5" s="234"/>
      <c r="P5" s="206"/>
      <c r="Q5" s="290"/>
      <c r="R5" s="229"/>
    </row>
    <row r="6" spans="1:18" ht="18" customHeight="1" x14ac:dyDescent="0.35">
      <c r="A6" s="223"/>
      <c r="B6" s="216"/>
      <c r="C6" s="314"/>
      <c r="D6" s="317"/>
      <c r="E6" s="322"/>
      <c r="F6" s="322"/>
      <c r="G6" s="392"/>
      <c r="H6" s="395"/>
      <c r="I6" s="302"/>
      <c r="J6" s="322"/>
      <c r="K6" s="322"/>
      <c r="L6" s="388"/>
      <c r="M6" s="294"/>
      <c r="N6" s="208"/>
      <c r="O6" s="234"/>
      <c r="P6" s="206"/>
      <c r="Q6" s="290"/>
      <c r="R6" s="229"/>
    </row>
    <row r="7" spans="1:18" ht="18" customHeight="1" x14ac:dyDescent="0.35">
      <c r="A7" s="221" t="s">
        <v>12</v>
      </c>
      <c r="B7" s="222">
        <v>4</v>
      </c>
      <c r="C7" s="314"/>
      <c r="D7" s="317"/>
      <c r="E7" s="322"/>
      <c r="F7" s="322"/>
      <c r="G7" s="392"/>
      <c r="H7" s="395"/>
      <c r="I7" s="302"/>
      <c r="J7" s="322"/>
      <c r="K7" s="322"/>
      <c r="L7" s="388"/>
      <c r="M7" s="294"/>
      <c r="N7" s="208"/>
      <c r="O7" s="234"/>
      <c r="P7" s="206"/>
      <c r="Q7" s="290"/>
      <c r="R7" s="229"/>
    </row>
    <row r="8" spans="1:18" ht="18" customHeight="1" x14ac:dyDescent="0.35">
      <c r="A8" s="221"/>
      <c r="B8" s="222"/>
      <c r="C8" s="314"/>
      <c r="D8" s="317"/>
      <c r="E8" s="322"/>
      <c r="F8" s="322"/>
      <c r="G8" s="392"/>
      <c r="H8" s="395"/>
      <c r="I8" s="302"/>
      <c r="J8" s="322"/>
      <c r="K8" s="322"/>
      <c r="L8" s="388"/>
      <c r="M8" s="294"/>
      <c r="N8" s="208"/>
      <c r="O8" s="234"/>
      <c r="P8" s="206"/>
      <c r="Q8" s="290"/>
      <c r="R8" s="229"/>
    </row>
    <row r="9" spans="1:18" ht="18" customHeight="1" x14ac:dyDescent="0.35">
      <c r="A9" s="221"/>
      <c r="B9" s="222"/>
      <c r="C9" s="314"/>
      <c r="D9" s="317"/>
      <c r="E9" s="322"/>
      <c r="F9" s="322"/>
      <c r="G9" s="392"/>
      <c r="H9" s="395"/>
      <c r="I9" s="302"/>
      <c r="J9" s="322"/>
      <c r="K9" s="322"/>
      <c r="L9" s="388"/>
      <c r="M9" s="294"/>
      <c r="N9" s="208"/>
      <c r="O9" s="234"/>
      <c r="P9" s="206"/>
      <c r="Q9" s="290"/>
      <c r="R9" s="229"/>
    </row>
    <row r="10" spans="1:18" ht="26.5" customHeight="1" thickBot="1" x14ac:dyDescent="0.4">
      <c r="A10" s="250" t="s">
        <v>0</v>
      </c>
      <c r="B10" s="304"/>
      <c r="C10" s="315"/>
      <c r="D10" s="318"/>
      <c r="E10" s="323"/>
      <c r="F10" s="323"/>
      <c r="G10" s="393"/>
      <c r="H10" s="396"/>
      <c r="I10" s="303"/>
      <c r="J10" s="323"/>
      <c r="K10" s="323"/>
      <c r="L10" s="389"/>
      <c r="M10" s="295"/>
      <c r="N10" s="296"/>
      <c r="O10" s="287"/>
      <c r="P10" s="288"/>
      <c r="Q10" s="291"/>
      <c r="R10" s="292"/>
    </row>
    <row r="11" spans="1:18" ht="19.5" thickBot="1" x14ac:dyDescent="0.35">
      <c r="A11" s="3"/>
      <c r="B11" s="15"/>
      <c r="C11" s="83" t="s">
        <v>76</v>
      </c>
      <c r="D11" s="83" t="s">
        <v>76</v>
      </c>
      <c r="E11" s="83" t="s">
        <v>76</v>
      </c>
      <c r="F11" s="83" t="s">
        <v>76</v>
      </c>
      <c r="G11" s="83" t="s">
        <v>76</v>
      </c>
      <c r="H11" s="83" t="s">
        <v>76</v>
      </c>
      <c r="I11" s="83" t="s">
        <v>76</v>
      </c>
      <c r="J11" s="83" t="s">
        <v>76</v>
      </c>
      <c r="K11" s="83" t="s">
        <v>76</v>
      </c>
      <c r="L11" s="83" t="s">
        <v>76</v>
      </c>
      <c r="M11" s="58">
        <f t="shared" ref="M11:M45" si="0">COUNTIF(C11:L11,"N")</f>
        <v>0</v>
      </c>
      <c r="N11" s="72">
        <f t="shared" ref="N11:N45" si="1">COUNTIF(C11:L11,"C")</f>
        <v>0</v>
      </c>
      <c r="O11" s="72">
        <f t="shared" ref="O11:O45" si="2">COUNTIF(C11:L11,"Y")</f>
        <v>10</v>
      </c>
      <c r="P11" s="66">
        <f t="shared" ref="P11:P45" si="3">COUNTIF(C11:L11,"B")</f>
        <v>0</v>
      </c>
      <c r="Q11" s="45">
        <f>SUM(N11:P11)</f>
        <v>10</v>
      </c>
      <c r="R11" s="52">
        <f>Q11/10</f>
        <v>1</v>
      </c>
    </row>
    <row r="12" spans="1:18" ht="19.5" thickBot="1" x14ac:dyDescent="0.35">
      <c r="A12" s="4"/>
      <c r="B12" s="16"/>
      <c r="C12" s="35" t="s">
        <v>77</v>
      </c>
      <c r="D12" s="35" t="s">
        <v>77</v>
      </c>
      <c r="E12" s="35" t="s">
        <v>77</v>
      </c>
      <c r="F12" s="35" t="s">
        <v>77</v>
      </c>
      <c r="G12" s="35" t="s">
        <v>77</v>
      </c>
      <c r="H12" s="35" t="s">
        <v>77</v>
      </c>
      <c r="I12" s="35" t="s">
        <v>77</v>
      </c>
      <c r="J12" s="35" t="s">
        <v>77</v>
      </c>
      <c r="K12" s="35" t="s">
        <v>77</v>
      </c>
      <c r="L12" s="35" t="s">
        <v>77</v>
      </c>
      <c r="M12" s="62">
        <f t="shared" si="0"/>
        <v>10</v>
      </c>
      <c r="N12" s="79">
        <f t="shared" si="1"/>
        <v>0</v>
      </c>
      <c r="O12" s="79">
        <f t="shared" si="2"/>
        <v>0</v>
      </c>
      <c r="P12" s="67">
        <f t="shared" si="3"/>
        <v>0</v>
      </c>
      <c r="Q12" s="46">
        <f t="shared" ref="Q12:Q45" si="4">SUM(N12:P12)</f>
        <v>0</v>
      </c>
      <c r="R12" s="52">
        <f t="shared" ref="R12:R45" si="5">Q12/10</f>
        <v>0</v>
      </c>
    </row>
    <row r="13" spans="1:18" ht="19.5" thickBot="1" x14ac:dyDescent="0.35">
      <c r="A13" s="4"/>
      <c r="B13" s="16"/>
      <c r="C13" s="35" t="s">
        <v>78</v>
      </c>
      <c r="D13" s="35" t="s">
        <v>78</v>
      </c>
      <c r="E13" s="35" t="s">
        <v>78</v>
      </c>
      <c r="F13" s="35" t="s">
        <v>78</v>
      </c>
      <c r="G13" s="35" t="s">
        <v>78</v>
      </c>
      <c r="H13" s="35" t="s">
        <v>78</v>
      </c>
      <c r="I13" s="35" t="s">
        <v>78</v>
      </c>
      <c r="J13" s="35" t="s">
        <v>78</v>
      </c>
      <c r="K13" s="35" t="s">
        <v>78</v>
      </c>
      <c r="L13" s="35" t="s">
        <v>78</v>
      </c>
      <c r="M13" s="62">
        <f t="shared" si="0"/>
        <v>0</v>
      </c>
      <c r="N13" s="79">
        <f t="shared" si="1"/>
        <v>10</v>
      </c>
      <c r="O13" s="79">
        <f t="shared" si="2"/>
        <v>0</v>
      </c>
      <c r="P13" s="67">
        <f t="shared" si="3"/>
        <v>0</v>
      </c>
      <c r="Q13" s="46">
        <f t="shared" si="4"/>
        <v>10</v>
      </c>
      <c r="R13" s="52">
        <f t="shared" si="5"/>
        <v>1</v>
      </c>
    </row>
    <row r="14" spans="1:18" ht="19.5" thickBot="1" x14ac:dyDescent="0.35">
      <c r="A14" s="4"/>
      <c r="B14" s="16"/>
      <c r="C14" s="35" t="s">
        <v>80</v>
      </c>
      <c r="D14" s="35" t="s">
        <v>80</v>
      </c>
      <c r="E14" s="35" t="s">
        <v>80</v>
      </c>
      <c r="F14" s="35" t="s">
        <v>80</v>
      </c>
      <c r="G14" s="35" t="s">
        <v>80</v>
      </c>
      <c r="H14" s="35" t="s">
        <v>80</v>
      </c>
      <c r="I14" s="35" t="s">
        <v>80</v>
      </c>
      <c r="J14" s="35" t="s">
        <v>80</v>
      </c>
      <c r="K14" s="35" t="s">
        <v>80</v>
      </c>
      <c r="L14" s="35" t="s">
        <v>80</v>
      </c>
      <c r="M14" s="62">
        <f t="shared" si="0"/>
        <v>0</v>
      </c>
      <c r="N14" s="79">
        <f t="shared" si="1"/>
        <v>0</v>
      </c>
      <c r="O14" s="79">
        <f t="shared" si="2"/>
        <v>0</v>
      </c>
      <c r="P14" s="67">
        <f t="shared" si="3"/>
        <v>10</v>
      </c>
      <c r="Q14" s="46">
        <f t="shared" si="4"/>
        <v>10</v>
      </c>
      <c r="R14" s="52">
        <f t="shared" si="5"/>
        <v>1</v>
      </c>
    </row>
    <row r="15" spans="1:18" ht="19.5" thickBot="1" x14ac:dyDescent="0.35">
      <c r="A15" s="4"/>
      <c r="B15" s="16"/>
      <c r="C15" s="35"/>
      <c r="D15" s="35"/>
      <c r="E15" s="13"/>
      <c r="F15" s="53"/>
      <c r="G15" s="53"/>
      <c r="H15" s="53"/>
      <c r="I15" s="53"/>
      <c r="J15" s="13"/>
      <c r="K15" s="13"/>
      <c r="L15" s="13"/>
      <c r="M15" s="62">
        <f t="shared" si="0"/>
        <v>0</v>
      </c>
      <c r="N15" s="79">
        <f t="shared" si="1"/>
        <v>0</v>
      </c>
      <c r="O15" s="79">
        <f t="shared" si="2"/>
        <v>0</v>
      </c>
      <c r="P15" s="67">
        <f t="shared" si="3"/>
        <v>0</v>
      </c>
      <c r="Q15" s="46">
        <f t="shared" si="4"/>
        <v>0</v>
      </c>
      <c r="R15" s="52">
        <f t="shared" si="5"/>
        <v>0</v>
      </c>
    </row>
    <row r="16" spans="1:18" ht="19.5" thickBot="1" x14ac:dyDescent="0.35">
      <c r="A16" s="4"/>
      <c r="B16" s="16"/>
      <c r="C16" s="35"/>
      <c r="D16" s="35"/>
      <c r="E16" s="13"/>
      <c r="F16" s="53"/>
      <c r="G16" s="53"/>
      <c r="H16" s="53"/>
      <c r="I16" s="53"/>
      <c r="J16" s="13"/>
      <c r="K16" s="13"/>
      <c r="L16" s="13"/>
      <c r="M16" s="62">
        <f t="shared" si="0"/>
        <v>0</v>
      </c>
      <c r="N16" s="79">
        <f t="shared" si="1"/>
        <v>0</v>
      </c>
      <c r="O16" s="79">
        <f t="shared" si="2"/>
        <v>0</v>
      </c>
      <c r="P16" s="67">
        <f t="shared" si="3"/>
        <v>0</v>
      </c>
      <c r="Q16" s="46">
        <f t="shared" si="4"/>
        <v>0</v>
      </c>
      <c r="R16" s="52">
        <f t="shared" si="5"/>
        <v>0</v>
      </c>
    </row>
    <row r="17" spans="1:18" ht="19.5" thickBot="1" x14ac:dyDescent="0.35">
      <c r="A17" s="4"/>
      <c r="B17" s="16"/>
      <c r="C17" s="35"/>
      <c r="D17" s="35"/>
      <c r="E17" s="13"/>
      <c r="F17" s="53"/>
      <c r="G17" s="53"/>
      <c r="H17" s="53"/>
      <c r="I17" s="53"/>
      <c r="J17" s="13"/>
      <c r="K17" s="13"/>
      <c r="L17" s="13"/>
      <c r="M17" s="62">
        <f t="shared" si="0"/>
        <v>0</v>
      </c>
      <c r="N17" s="79">
        <f t="shared" si="1"/>
        <v>0</v>
      </c>
      <c r="O17" s="79">
        <f t="shared" si="2"/>
        <v>0</v>
      </c>
      <c r="P17" s="67">
        <f t="shared" si="3"/>
        <v>0</v>
      </c>
      <c r="Q17" s="46">
        <f t="shared" si="4"/>
        <v>0</v>
      </c>
      <c r="R17" s="52">
        <f t="shared" si="5"/>
        <v>0</v>
      </c>
    </row>
    <row r="18" spans="1:18" ht="19.5" thickBot="1" x14ac:dyDescent="0.35">
      <c r="A18" s="4"/>
      <c r="B18" s="16"/>
      <c r="C18" s="35"/>
      <c r="D18" s="35"/>
      <c r="E18" s="13"/>
      <c r="F18" s="53"/>
      <c r="G18" s="53"/>
      <c r="H18" s="53"/>
      <c r="I18" s="53"/>
      <c r="J18" s="13"/>
      <c r="K18" s="13"/>
      <c r="L18" s="13"/>
      <c r="M18" s="62">
        <f t="shared" si="0"/>
        <v>0</v>
      </c>
      <c r="N18" s="79">
        <f t="shared" si="1"/>
        <v>0</v>
      </c>
      <c r="O18" s="79">
        <f t="shared" si="2"/>
        <v>0</v>
      </c>
      <c r="P18" s="67">
        <f t="shared" si="3"/>
        <v>0</v>
      </c>
      <c r="Q18" s="46">
        <f t="shared" si="4"/>
        <v>0</v>
      </c>
      <c r="R18" s="52">
        <f t="shared" si="5"/>
        <v>0</v>
      </c>
    </row>
    <row r="19" spans="1:18" ht="19.5" thickBot="1" x14ac:dyDescent="0.35">
      <c r="A19" s="4"/>
      <c r="B19" s="16"/>
      <c r="C19" s="35"/>
      <c r="D19" s="35"/>
      <c r="E19" s="13"/>
      <c r="F19" s="53"/>
      <c r="G19" s="53"/>
      <c r="H19" s="53"/>
      <c r="I19" s="53"/>
      <c r="J19" s="13"/>
      <c r="K19" s="13"/>
      <c r="L19" s="13"/>
      <c r="M19" s="62">
        <f t="shared" si="0"/>
        <v>0</v>
      </c>
      <c r="N19" s="79">
        <f t="shared" si="1"/>
        <v>0</v>
      </c>
      <c r="O19" s="79">
        <f t="shared" si="2"/>
        <v>0</v>
      </c>
      <c r="P19" s="67">
        <f t="shared" si="3"/>
        <v>0</v>
      </c>
      <c r="Q19" s="46">
        <f t="shared" si="4"/>
        <v>0</v>
      </c>
      <c r="R19" s="52">
        <f t="shared" si="5"/>
        <v>0</v>
      </c>
    </row>
    <row r="20" spans="1:18" ht="19.5" thickBot="1" x14ac:dyDescent="0.35">
      <c r="A20" s="4"/>
      <c r="B20" s="16"/>
      <c r="C20" s="35"/>
      <c r="D20" s="35"/>
      <c r="E20" s="13"/>
      <c r="F20" s="53"/>
      <c r="G20" s="53"/>
      <c r="H20" s="53"/>
      <c r="I20" s="53"/>
      <c r="J20" s="13"/>
      <c r="K20" s="13"/>
      <c r="L20" s="13"/>
      <c r="M20" s="62">
        <f t="shared" si="0"/>
        <v>0</v>
      </c>
      <c r="N20" s="79">
        <f t="shared" si="1"/>
        <v>0</v>
      </c>
      <c r="O20" s="79">
        <f t="shared" si="2"/>
        <v>0</v>
      </c>
      <c r="P20" s="67">
        <f t="shared" si="3"/>
        <v>0</v>
      </c>
      <c r="Q20" s="46">
        <f t="shared" si="4"/>
        <v>0</v>
      </c>
      <c r="R20" s="52">
        <f t="shared" si="5"/>
        <v>0</v>
      </c>
    </row>
    <row r="21" spans="1:18" ht="19.5" thickBot="1" x14ac:dyDescent="0.35">
      <c r="A21" s="4"/>
      <c r="B21" s="16"/>
      <c r="C21" s="35"/>
      <c r="D21" s="35"/>
      <c r="E21" s="13"/>
      <c r="F21" s="53"/>
      <c r="G21" s="53"/>
      <c r="H21" s="53"/>
      <c r="I21" s="53"/>
      <c r="J21" s="13"/>
      <c r="K21" s="13"/>
      <c r="L21" s="13"/>
      <c r="M21" s="62">
        <f t="shared" si="0"/>
        <v>0</v>
      </c>
      <c r="N21" s="79">
        <f t="shared" si="1"/>
        <v>0</v>
      </c>
      <c r="O21" s="79">
        <f t="shared" si="2"/>
        <v>0</v>
      </c>
      <c r="P21" s="67">
        <f t="shared" si="3"/>
        <v>0</v>
      </c>
      <c r="Q21" s="46">
        <f t="shared" si="4"/>
        <v>0</v>
      </c>
      <c r="R21" s="52">
        <f t="shared" si="5"/>
        <v>0</v>
      </c>
    </row>
    <row r="22" spans="1:18" ht="19.5" thickBot="1" x14ac:dyDescent="0.35">
      <c r="A22" s="4"/>
      <c r="B22" s="16"/>
      <c r="C22" s="35"/>
      <c r="D22" s="35"/>
      <c r="E22" s="13"/>
      <c r="F22" s="53"/>
      <c r="G22" s="53"/>
      <c r="H22" s="53"/>
      <c r="I22" s="53"/>
      <c r="J22" s="13"/>
      <c r="K22" s="13"/>
      <c r="L22" s="13"/>
      <c r="M22" s="62">
        <f t="shared" si="0"/>
        <v>0</v>
      </c>
      <c r="N22" s="79">
        <f t="shared" si="1"/>
        <v>0</v>
      </c>
      <c r="O22" s="79">
        <f t="shared" si="2"/>
        <v>0</v>
      </c>
      <c r="P22" s="67">
        <f t="shared" si="3"/>
        <v>0</v>
      </c>
      <c r="Q22" s="46">
        <f t="shared" si="4"/>
        <v>0</v>
      </c>
      <c r="R22" s="52">
        <f t="shared" si="5"/>
        <v>0</v>
      </c>
    </row>
    <row r="23" spans="1:18" ht="19.5" thickBot="1" x14ac:dyDescent="0.35">
      <c r="A23" s="4"/>
      <c r="B23" s="16"/>
      <c r="C23" s="35"/>
      <c r="D23" s="35"/>
      <c r="E23" s="13"/>
      <c r="F23" s="53"/>
      <c r="G23" s="53"/>
      <c r="H23" s="53"/>
      <c r="I23" s="53"/>
      <c r="J23" s="13"/>
      <c r="K23" s="13"/>
      <c r="L23" s="13"/>
      <c r="M23" s="62">
        <f t="shared" si="0"/>
        <v>0</v>
      </c>
      <c r="N23" s="79">
        <f t="shared" si="1"/>
        <v>0</v>
      </c>
      <c r="O23" s="79">
        <f t="shared" si="2"/>
        <v>0</v>
      </c>
      <c r="P23" s="67">
        <f t="shared" si="3"/>
        <v>0</v>
      </c>
      <c r="Q23" s="46">
        <f t="shared" si="4"/>
        <v>0</v>
      </c>
      <c r="R23" s="52">
        <f t="shared" si="5"/>
        <v>0</v>
      </c>
    </row>
    <row r="24" spans="1:18" ht="19.5" thickBot="1" x14ac:dyDescent="0.35">
      <c r="A24" s="5"/>
      <c r="B24" s="16"/>
      <c r="C24" s="35"/>
      <c r="D24" s="35"/>
      <c r="E24" s="13"/>
      <c r="F24" s="53"/>
      <c r="G24" s="53"/>
      <c r="H24" s="53"/>
      <c r="I24" s="53"/>
      <c r="J24" s="13"/>
      <c r="K24" s="13"/>
      <c r="L24" s="13"/>
      <c r="M24" s="62">
        <f t="shared" si="0"/>
        <v>0</v>
      </c>
      <c r="N24" s="79">
        <f t="shared" si="1"/>
        <v>0</v>
      </c>
      <c r="O24" s="79">
        <f t="shared" si="2"/>
        <v>0</v>
      </c>
      <c r="P24" s="67">
        <f t="shared" si="3"/>
        <v>0</v>
      </c>
      <c r="Q24" s="46">
        <f t="shared" si="4"/>
        <v>0</v>
      </c>
      <c r="R24" s="52">
        <f t="shared" si="5"/>
        <v>0</v>
      </c>
    </row>
    <row r="25" spans="1:18" ht="19.5" thickBot="1" x14ac:dyDescent="0.35">
      <c r="A25" s="5"/>
      <c r="B25" s="16"/>
      <c r="C25" s="35"/>
      <c r="D25" s="35"/>
      <c r="E25" s="13"/>
      <c r="F25" s="53"/>
      <c r="G25" s="53"/>
      <c r="H25" s="53"/>
      <c r="I25" s="53"/>
      <c r="J25" s="13"/>
      <c r="K25" s="13"/>
      <c r="L25" s="13"/>
      <c r="M25" s="62">
        <f t="shared" si="0"/>
        <v>0</v>
      </c>
      <c r="N25" s="79">
        <f t="shared" si="1"/>
        <v>0</v>
      </c>
      <c r="O25" s="79">
        <f t="shared" si="2"/>
        <v>0</v>
      </c>
      <c r="P25" s="67">
        <f t="shared" si="3"/>
        <v>0</v>
      </c>
      <c r="Q25" s="46">
        <f t="shared" si="4"/>
        <v>0</v>
      </c>
      <c r="R25" s="52">
        <f t="shared" si="5"/>
        <v>0</v>
      </c>
    </row>
    <row r="26" spans="1:18" ht="19.5" thickBot="1" x14ac:dyDescent="0.35">
      <c r="A26" s="4"/>
      <c r="B26" s="16"/>
      <c r="C26" s="35"/>
      <c r="D26" s="35"/>
      <c r="E26" s="13"/>
      <c r="F26" s="53"/>
      <c r="G26" s="53"/>
      <c r="H26" s="53"/>
      <c r="I26" s="53"/>
      <c r="J26" s="13"/>
      <c r="K26" s="13"/>
      <c r="L26" s="13"/>
      <c r="M26" s="62">
        <f t="shared" si="0"/>
        <v>0</v>
      </c>
      <c r="N26" s="79">
        <f t="shared" si="1"/>
        <v>0</v>
      </c>
      <c r="O26" s="79">
        <f t="shared" si="2"/>
        <v>0</v>
      </c>
      <c r="P26" s="67">
        <f t="shared" si="3"/>
        <v>0</v>
      </c>
      <c r="Q26" s="46">
        <f t="shared" si="4"/>
        <v>0</v>
      </c>
      <c r="R26" s="52">
        <f t="shared" si="5"/>
        <v>0</v>
      </c>
    </row>
    <row r="27" spans="1:18" ht="19" thickBot="1" x14ac:dyDescent="0.5">
      <c r="A27" s="4"/>
      <c r="B27" s="16"/>
      <c r="C27" s="35"/>
      <c r="D27" s="35"/>
      <c r="E27" s="13"/>
      <c r="F27" s="53"/>
      <c r="G27" s="53"/>
      <c r="H27" s="53"/>
      <c r="I27" s="53"/>
      <c r="J27" s="13"/>
      <c r="K27" s="13"/>
      <c r="L27" s="13"/>
      <c r="M27" s="62">
        <f t="shared" si="0"/>
        <v>0</v>
      </c>
      <c r="N27" s="79">
        <f t="shared" si="1"/>
        <v>0</v>
      </c>
      <c r="O27" s="79">
        <f t="shared" si="2"/>
        <v>0</v>
      </c>
      <c r="P27" s="67">
        <f t="shared" si="3"/>
        <v>0</v>
      </c>
      <c r="Q27" s="46">
        <f t="shared" si="4"/>
        <v>0</v>
      </c>
      <c r="R27" s="52">
        <f t="shared" si="5"/>
        <v>0</v>
      </c>
    </row>
    <row r="28" spans="1:18" ht="19" thickBot="1" x14ac:dyDescent="0.5">
      <c r="A28" s="4"/>
      <c r="B28" s="16"/>
      <c r="C28" s="35"/>
      <c r="D28" s="35"/>
      <c r="E28" s="13"/>
      <c r="F28" s="53"/>
      <c r="G28" s="53"/>
      <c r="H28" s="53"/>
      <c r="I28" s="53"/>
      <c r="J28" s="13"/>
      <c r="K28" s="13"/>
      <c r="L28" s="13"/>
      <c r="M28" s="62">
        <f t="shared" si="0"/>
        <v>0</v>
      </c>
      <c r="N28" s="79">
        <f t="shared" si="1"/>
        <v>0</v>
      </c>
      <c r="O28" s="79">
        <f t="shared" si="2"/>
        <v>0</v>
      </c>
      <c r="P28" s="67">
        <f t="shared" si="3"/>
        <v>0</v>
      </c>
      <c r="Q28" s="46">
        <f t="shared" si="4"/>
        <v>0</v>
      </c>
      <c r="R28" s="52">
        <f t="shared" si="5"/>
        <v>0</v>
      </c>
    </row>
    <row r="29" spans="1:18" ht="19" thickBot="1" x14ac:dyDescent="0.5">
      <c r="A29" s="4"/>
      <c r="B29" s="16"/>
      <c r="C29" s="35"/>
      <c r="D29" s="35"/>
      <c r="E29" s="13"/>
      <c r="F29" s="53"/>
      <c r="G29" s="53"/>
      <c r="H29" s="53"/>
      <c r="I29" s="53"/>
      <c r="J29" s="13"/>
      <c r="K29" s="13"/>
      <c r="L29" s="13"/>
      <c r="M29" s="62">
        <f t="shared" si="0"/>
        <v>0</v>
      </c>
      <c r="N29" s="79">
        <f t="shared" si="1"/>
        <v>0</v>
      </c>
      <c r="O29" s="79">
        <f t="shared" si="2"/>
        <v>0</v>
      </c>
      <c r="P29" s="67">
        <f t="shared" si="3"/>
        <v>0</v>
      </c>
      <c r="Q29" s="46">
        <f t="shared" si="4"/>
        <v>0</v>
      </c>
      <c r="R29" s="52">
        <f t="shared" si="5"/>
        <v>0</v>
      </c>
    </row>
    <row r="30" spans="1:18" ht="19" thickBot="1" x14ac:dyDescent="0.5">
      <c r="A30" s="4"/>
      <c r="B30" s="16"/>
      <c r="C30" s="35"/>
      <c r="D30" s="35"/>
      <c r="E30" s="13"/>
      <c r="F30" s="53"/>
      <c r="G30" s="53"/>
      <c r="H30" s="53"/>
      <c r="I30" s="53"/>
      <c r="J30" s="13"/>
      <c r="K30" s="13"/>
      <c r="L30" s="13"/>
      <c r="M30" s="62">
        <f t="shared" si="0"/>
        <v>0</v>
      </c>
      <c r="N30" s="79">
        <f t="shared" si="1"/>
        <v>0</v>
      </c>
      <c r="O30" s="79">
        <f t="shared" si="2"/>
        <v>0</v>
      </c>
      <c r="P30" s="67">
        <f t="shared" si="3"/>
        <v>0</v>
      </c>
      <c r="Q30" s="46">
        <f t="shared" si="4"/>
        <v>0</v>
      </c>
      <c r="R30" s="52">
        <f t="shared" si="5"/>
        <v>0</v>
      </c>
    </row>
    <row r="31" spans="1:18" ht="16.5" customHeight="1" thickBot="1" x14ac:dyDescent="0.5">
      <c r="A31" s="4"/>
      <c r="B31" s="17"/>
      <c r="C31" s="35"/>
      <c r="D31" s="35"/>
      <c r="E31" s="13"/>
      <c r="F31" s="53"/>
      <c r="G31" s="53"/>
      <c r="H31" s="53"/>
      <c r="I31" s="53"/>
      <c r="J31" s="13"/>
      <c r="K31" s="13"/>
      <c r="L31" s="13"/>
      <c r="M31" s="62">
        <f t="shared" si="0"/>
        <v>0</v>
      </c>
      <c r="N31" s="79">
        <f t="shared" si="1"/>
        <v>0</v>
      </c>
      <c r="O31" s="79">
        <f t="shared" si="2"/>
        <v>0</v>
      </c>
      <c r="P31" s="67">
        <f t="shared" si="3"/>
        <v>0</v>
      </c>
      <c r="Q31" s="46">
        <f t="shared" si="4"/>
        <v>0</v>
      </c>
      <c r="R31" s="52">
        <f t="shared" si="5"/>
        <v>0</v>
      </c>
    </row>
    <row r="32" spans="1:18" ht="19" thickBot="1" x14ac:dyDescent="0.5">
      <c r="A32" s="6"/>
      <c r="B32" s="18"/>
      <c r="C32" s="35"/>
      <c r="D32" s="35"/>
      <c r="E32" s="13"/>
      <c r="F32" s="53"/>
      <c r="G32" s="53"/>
      <c r="H32" s="53"/>
      <c r="I32" s="53"/>
      <c r="J32" s="13"/>
      <c r="K32" s="13"/>
      <c r="L32" s="13"/>
      <c r="M32" s="62">
        <f t="shared" si="0"/>
        <v>0</v>
      </c>
      <c r="N32" s="79">
        <f t="shared" si="1"/>
        <v>0</v>
      </c>
      <c r="O32" s="79">
        <f t="shared" si="2"/>
        <v>0</v>
      </c>
      <c r="P32" s="67">
        <f t="shared" si="3"/>
        <v>0</v>
      </c>
      <c r="Q32" s="46">
        <f t="shared" si="4"/>
        <v>0</v>
      </c>
      <c r="R32" s="52">
        <f t="shared" si="5"/>
        <v>0</v>
      </c>
    </row>
    <row r="33" spans="1:18" ht="19" thickBot="1" x14ac:dyDescent="0.5">
      <c r="A33" s="6"/>
      <c r="B33" s="18"/>
      <c r="C33" s="35"/>
      <c r="D33" s="35"/>
      <c r="E33" s="13"/>
      <c r="F33" s="53"/>
      <c r="G33" s="53"/>
      <c r="H33" s="53"/>
      <c r="I33" s="53"/>
      <c r="J33" s="13"/>
      <c r="K33" s="13"/>
      <c r="L33" s="13"/>
      <c r="M33" s="62">
        <f t="shared" si="0"/>
        <v>0</v>
      </c>
      <c r="N33" s="79">
        <f t="shared" si="1"/>
        <v>0</v>
      </c>
      <c r="O33" s="79">
        <f t="shared" si="2"/>
        <v>0</v>
      </c>
      <c r="P33" s="67">
        <f t="shared" si="3"/>
        <v>0</v>
      </c>
      <c r="Q33" s="46">
        <f t="shared" si="4"/>
        <v>0</v>
      </c>
      <c r="R33" s="52">
        <f t="shared" si="5"/>
        <v>0</v>
      </c>
    </row>
    <row r="34" spans="1:18" ht="19" thickBot="1" x14ac:dyDescent="0.5">
      <c r="A34" s="6"/>
      <c r="B34" s="18"/>
      <c r="C34" s="35"/>
      <c r="D34" s="35"/>
      <c r="E34" s="13"/>
      <c r="F34" s="53"/>
      <c r="G34" s="53"/>
      <c r="H34" s="53"/>
      <c r="I34" s="53"/>
      <c r="J34" s="13"/>
      <c r="K34" s="13"/>
      <c r="L34" s="13"/>
      <c r="M34" s="62">
        <f t="shared" si="0"/>
        <v>0</v>
      </c>
      <c r="N34" s="79">
        <f t="shared" si="1"/>
        <v>0</v>
      </c>
      <c r="O34" s="79">
        <f t="shared" si="2"/>
        <v>0</v>
      </c>
      <c r="P34" s="67">
        <f t="shared" si="3"/>
        <v>0</v>
      </c>
      <c r="Q34" s="46">
        <f t="shared" si="4"/>
        <v>0</v>
      </c>
      <c r="R34" s="52">
        <f t="shared" si="5"/>
        <v>0</v>
      </c>
    </row>
    <row r="35" spans="1:18" ht="19" thickBot="1" x14ac:dyDescent="0.5">
      <c r="A35" s="6"/>
      <c r="B35" s="18"/>
      <c r="C35" s="35"/>
      <c r="D35" s="35"/>
      <c r="E35" s="13"/>
      <c r="F35" s="53"/>
      <c r="G35" s="53"/>
      <c r="H35" s="53"/>
      <c r="I35" s="53"/>
      <c r="J35" s="13"/>
      <c r="K35" s="13"/>
      <c r="L35" s="13"/>
      <c r="M35" s="62">
        <f t="shared" si="0"/>
        <v>0</v>
      </c>
      <c r="N35" s="79">
        <f t="shared" si="1"/>
        <v>0</v>
      </c>
      <c r="O35" s="79">
        <f t="shared" si="2"/>
        <v>0</v>
      </c>
      <c r="P35" s="67">
        <f t="shared" si="3"/>
        <v>0</v>
      </c>
      <c r="Q35" s="46">
        <f t="shared" si="4"/>
        <v>0</v>
      </c>
      <c r="R35" s="52">
        <f t="shared" si="5"/>
        <v>0</v>
      </c>
    </row>
    <row r="36" spans="1:18" ht="19" thickBot="1" x14ac:dyDescent="0.5">
      <c r="A36" s="6"/>
      <c r="B36" s="18"/>
      <c r="C36" s="35"/>
      <c r="D36" s="35"/>
      <c r="E36" s="13"/>
      <c r="F36" s="53"/>
      <c r="G36" s="53"/>
      <c r="H36" s="53"/>
      <c r="I36" s="53"/>
      <c r="J36" s="13"/>
      <c r="K36" s="13"/>
      <c r="L36" s="13"/>
      <c r="M36" s="62">
        <f t="shared" si="0"/>
        <v>0</v>
      </c>
      <c r="N36" s="79">
        <f t="shared" si="1"/>
        <v>0</v>
      </c>
      <c r="O36" s="79">
        <f t="shared" si="2"/>
        <v>0</v>
      </c>
      <c r="P36" s="67">
        <f t="shared" si="3"/>
        <v>0</v>
      </c>
      <c r="Q36" s="46">
        <f t="shared" si="4"/>
        <v>0</v>
      </c>
      <c r="R36" s="52">
        <f t="shared" si="5"/>
        <v>0</v>
      </c>
    </row>
    <row r="37" spans="1:18" ht="19" thickBot="1" x14ac:dyDescent="0.5">
      <c r="A37" s="6"/>
      <c r="B37" s="18"/>
      <c r="C37" s="35"/>
      <c r="D37" s="35"/>
      <c r="E37" s="13"/>
      <c r="F37" s="53"/>
      <c r="G37" s="53"/>
      <c r="H37" s="53"/>
      <c r="I37" s="53"/>
      <c r="J37" s="13"/>
      <c r="K37" s="13"/>
      <c r="L37" s="13"/>
      <c r="M37" s="62">
        <f t="shared" si="0"/>
        <v>0</v>
      </c>
      <c r="N37" s="79">
        <f t="shared" si="1"/>
        <v>0</v>
      </c>
      <c r="O37" s="79">
        <f t="shared" si="2"/>
        <v>0</v>
      </c>
      <c r="P37" s="67">
        <f t="shared" si="3"/>
        <v>0</v>
      </c>
      <c r="Q37" s="46">
        <f t="shared" si="4"/>
        <v>0</v>
      </c>
      <c r="R37" s="52">
        <f t="shared" si="5"/>
        <v>0</v>
      </c>
    </row>
    <row r="38" spans="1:18" ht="19" thickBot="1" x14ac:dyDescent="0.5">
      <c r="A38" s="6"/>
      <c r="B38" s="18"/>
      <c r="C38" s="35"/>
      <c r="D38" s="35"/>
      <c r="E38" s="13"/>
      <c r="F38" s="53"/>
      <c r="G38" s="53"/>
      <c r="H38" s="53"/>
      <c r="I38" s="53"/>
      <c r="J38" s="13"/>
      <c r="K38" s="13"/>
      <c r="L38" s="13"/>
      <c r="M38" s="62">
        <f t="shared" si="0"/>
        <v>0</v>
      </c>
      <c r="N38" s="79">
        <f t="shared" si="1"/>
        <v>0</v>
      </c>
      <c r="O38" s="79">
        <f t="shared" si="2"/>
        <v>0</v>
      </c>
      <c r="P38" s="67">
        <f t="shared" si="3"/>
        <v>0</v>
      </c>
      <c r="Q38" s="46">
        <f t="shared" si="4"/>
        <v>0</v>
      </c>
      <c r="R38" s="52">
        <f t="shared" si="5"/>
        <v>0</v>
      </c>
    </row>
    <row r="39" spans="1:18" ht="19" thickBot="1" x14ac:dyDescent="0.5">
      <c r="A39" s="6"/>
      <c r="B39" s="18"/>
      <c r="C39" s="35"/>
      <c r="D39" s="35"/>
      <c r="E39" s="13"/>
      <c r="F39" s="53"/>
      <c r="G39" s="53"/>
      <c r="H39" s="53"/>
      <c r="I39" s="53"/>
      <c r="J39" s="13"/>
      <c r="K39" s="13"/>
      <c r="L39" s="13"/>
      <c r="M39" s="62">
        <f t="shared" si="0"/>
        <v>0</v>
      </c>
      <c r="N39" s="79">
        <f t="shared" si="1"/>
        <v>0</v>
      </c>
      <c r="O39" s="79">
        <f t="shared" si="2"/>
        <v>0</v>
      </c>
      <c r="P39" s="67">
        <f t="shared" si="3"/>
        <v>0</v>
      </c>
      <c r="Q39" s="46">
        <f t="shared" si="4"/>
        <v>0</v>
      </c>
      <c r="R39" s="52">
        <f t="shared" si="5"/>
        <v>0</v>
      </c>
    </row>
    <row r="40" spans="1:18" ht="19" thickBot="1" x14ac:dyDescent="0.5">
      <c r="A40" s="6"/>
      <c r="B40" s="18"/>
      <c r="C40" s="35"/>
      <c r="D40" s="35"/>
      <c r="E40" s="13"/>
      <c r="F40" s="53"/>
      <c r="G40" s="53"/>
      <c r="H40" s="53"/>
      <c r="I40" s="53"/>
      <c r="J40" s="13"/>
      <c r="K40" s="13"/>
      <c r="L40" s="13"/>
      <c r="M40" s="62">
        <f t="shared" si="0"/>
        <v>0</v>
      </c>
      <c r="N40" s="79">
        <f t="shared" si="1"/>
        <v>0</v>
      </c>
      <c r="O40" s="79">
        <f t="shared" si="2"/>
        <v>0</v>
      </c>
      <c r="P40" s="67">
        <f t="shared" si="3"/>
        <v>0</v>
      </c>
      <c r="Q40" s="46">
        <f t="shared" si="4"/>
        <v>0</v>
      </c>
      <c r="R40" s="52">
        <f t="shared" si="5"/>
        <v>0</v>
      </c>
    </row>
    <row r="41" spans="1:18" ht="19" thickBot="1" x14ac:dyDescent="0.5">
      <c r="A41" s="4"/>
      <c r="B41" s="15"/>
      <c r="C41" s="35"/>
      <c r="D41" s="35"/>
      <c r="E41" s="13"/>
      <c r="F41" s="53"/>
      <c r="G41" s="53"/>
      <c r="H41" s="53"/>
      <c r="I41" s="53"/>
      <c r="J41" s="13"/>
      <c r="K41" s="13"/>
      <c r="L41" s="13"/>
      <c r="M41" s="62">
        <f t="shared" si="0"/>
        <v>0</v>
      </c>
      <c r="N41" s="79">
        <f t="shared" si="1"/>
        <v>0</v>
      </c>
      <c r="O41" s="79">
        <f t="shared" si="2"/>
        <v>0</v>
      </c>
      <c r="P41" s="67">
        <f t="shared" si="3"/>
        <v>0</v>
      </c>
      <c r="Q41" s="46">
        <f t="shared" si="4"/>
        <v>0</v>
      </c>
      <c r="R41" s="52">
        <f t="shared" si="5"/>
        <v>0</v>
      </c>
    </row>
    <row r="42" spans="1:18" ht="19" thickBot="1" x14ac:dyDescent="0.5">
      <c r="A42" s="7"/>
      <c r="B42" s="19"/>
      <c r="C42" s="35"/>
      <c r="D42" s="35"/>
      <c r="E42" s="13"/>
      <c r="F42" s="53"/>
      <c r="G42" s="53"/>
      <c r="H42" s="53"/>
      <c r="I42" s="53"/>
      <c r="J42" s="13"/>
      <c r="K42" s="13"/>
      <c r="L42" s="13"/>
      <c r="M42" s="62">
        <f t="shared" si="0"/>
        <v>0</v>
      </c>
      <c r="N42" s="79">
        <f t="shared" si="1"/>
        <v>0</v>
      </c>
      <c r="O42" s="79">
        <f t="shared" si="2"/>
        <v>0</v>
      </c>
      <c r="P42" s="67">
        <f t="shared" si="3"/>
        <v>0</v>
      </c>
      <c r="Q42" s="46">
        <f t="shared" si="4"/>
        <v>0</v>
      </c>
      <c r="R42" s="52">
        <f t="shared" si="5"/>
        <v>0</v>
      </c>
    </row>
    <row r="43" spans="1:18" ht="19" thickBot="1" x14ac:dyDescent="0.5">
      <c r="A43" s="7"/>
      <c r="B43" s="19"/>
      <c r="C43" s="35"/>
      <c r="D43" s="35"/>
      <c r="E43" s="13"/>
      <c r="F43" s="53"/>
      <c r="G43" s="53"/>
      <c r="H43" s="53"/>
      <c r="I43" s="53"/>
      <c r="J43" s="13"/>
      <c r="K43" s="13"/>
      <c r="L43" s="13"/>
      <c r="M43" s="62">
        <f t="shared" si="0"/>
        <v>0</v>
      </c>
      <c r="N43" s="79">
        <f t="shared" si="1"/>
        <v>0</v>
      </c>
      <c r="O43" s="79">
        <f t="shared" si="2"/>
        <v>0</v>
      </c>
      <c r="P43" s="67">
        <f t="shared" si="3"/>
        <v>0</v>
      </c>
      <c r="Q43" s="46">
        <f t="shared" si="4"/>
        <v>0</v>
      </c>
      <c r="R43" s="52">
        <f t="shared" si="5"/>
        <v>0</v>
      </c>
    </row>
    <row r="44" spans="1:18" ht="19" thickBot="1" x14ac:dyDescent="0.5">
      <c r="A44" s="7"/>
      <c r="B44" s="19"/>
      <c r="C44" s="35"/>
      <c r="D44" s="35"/>
      <c r="E44" s="13"/>
      <c r="F44" s="53"/>
      <c r="G44" s="53"/>
      <c r="H44" s="53"/>
      <c r="I44" s="53"/>
      <c r="J44" s="13"/>
      <c r="K44" s="13"/>
      <c r="L44" s="13"/>
      <c r="M44" s="62">
        <f t="shared" si="0"/>
        <v>0</v>
      </c>
      <c r="N44" s="79">
        <f t="shared" si="1"/>
        <v>0</v>
      </c>
      <c r="O44" s="79">
        <f t="shared" si="2"/>
        <v>0</v>
      </c>
      <c r="P44" s="67">
        <f t="shared" si="3"/>
        <v>0</v>
      </c>
      <c r="Q44" s="46">
        <f t="shared" si="4"/>
        <v>0</v>
      </c>
      <c r="R44" s="52">
        <f t="shared" si="5"/>
        <v>0</v>
      </c>
    </row>
    <row r="45" spans="1:18" ht="19" thickBot="1" x14ac:dyDescent="0.5">
      <c r="A45" s="14"/>
      <c r="B45" s="20"/>
      <c r="C45" s="84"/>
      <c r="D45" s="84"/>
      <c r="E45" s="37"/>
      <c r="F45" s="113"/>
      <c r="G45" s="113"/>
      <c r="H45" s="113"/>
      <c r="I45" s="53"/>
      <c r="J45" s="13"/>
      <c r="K45" s="13"/>
      <c r="L45" s="13"/>
      <c r="M45" s="68">
        <f t="shared" si="0"/>
        <v>0</v>
      </c>
      <c r="N45" s="80">
        <f t="shared" si="1"/>
        <v>0</v>
      </c>
      <c r="O45" s="80">
        <f t="shared" si="2"/>
        <v>0</v>
      </c>
      <c r="P45" s="69">
        <f t="shared" si="3"/>
        <v>0</v>
      </c>
      <c r="Q45" s="47">
        <f t="shared" si="4"/>
        <v>0</v>
      </c>
      <c r="R45" s="52">
        <f t="shared" si="5"/>
        <v>0</v>
      </c>
    </row>
    <row r="46" spans="1:18" ht="19" thickBot="1" x14ac:dyDescent="0.5">
      <c r="A46" s="231" t="s">
        <v>61</v>
      </c>
      <c r="B46" s="232"/>
      <c r="C46" s="64">
        <f t="shared" ref="C46:L46" si="6">COUNTIF(C11:C45,"N")/$B7</f>
        <v>0.25</v>
      </c>
      <c r="D46" s="64">
        <f t="shared" si="6"/>
        <v>0.25</v>
      </c>
      <c r="E46" s="64">
        <f t="shared" si="6"/>
        <v>0.25</v>
      </c>
      <c r="F46" s="64">
        <f t="shared" si="6"/>
        <v>0.25</v>
      </c>
      <c r="G46" s="64">
        <f t="shared" si="6"/>
        <v>0.25</v>
      </c>
      <c r="H46" s="64">
        <f t="shared" si="6"/>
        <v>0.25</v>
      </c>
      <c r="I46" s="64">
        <f t="shared" si="6"/>
        <v>0.25</v>
      </c>
      <c r="J46" s="64">
        <f t="shared" si="6"/>
        <v>0.25</v>
      </c>
      <c r="K46" s="64">
        <f t="shared" si="6"/>
        <v>0.25</v>
      </c>
      <c r="L46" s="64">
        <f t="shared" si="6"/>
        <v>0.25</v>
      </c>
      <c r="M46" s="50"/>
    </row>
    <row r="47" spans="1:18" ht="19" thickBot="1" x14ac:dyDescent="0.5">
      <c r="A47" s="214" t="s">
        <v>57</v>
      </c>
      <c r="B47" s="215"/>
      <c r="C47" s="65">
        <f>COUNTIF(C11:C45,"C")/$B7</f>
        <v>0.25</v>
      </c>
      <c r="D47" s="65">
        <f t="shared" ref="D47:L47" si="7">COUNTIF(D11:D45,"C")/$B7</f>
        <v>0.25</v>
      </c>
      <c r="E47" s="65">
        <f t="shared" si="7"/>
        <v>0.25</v>
      </c>
      <c r="F47" s="65">
        <f t="shared" si="7"/>
        <v>0.25</v>
      </c>
      <c r="G47" s="65">
        <f t="shared" si="7"/>
        <v>0.25</v>
      </c>
      <c r="H47" s="65">
        <f t="shared" si="7"/>
        <v>0.25</v>
      </c>
      <c r="I47" s="65">
        <f t="shared" si="7"/>
        <v>0.25</v>
      </c>
      <c r="J47" s="65">
        <f t="shared" si="7"/>
        <v>0.25</v>
      </c>
      <c r="K47" s="65">
        <f t="shared" si="7"/>
        <v>0.25</v>
      </c>
      <c r="L47" s="65">
        <f t="shared" si="7"/>
        <v>0.25</v>
      </c>
      <c r="M47" s="50"/>
    </row>
    <row r="48" spans="1:18" ht="19" thickBot="1" x14ac:dyDescent="0.5">
      <c r="A48" s="201" t="s">
        <v>58</v>
      </c>
      <c r="B48" s="202"/>
      <c r="C48" s="64">
        <f>COUNTIF(C11:C45,"Y")/$B7</f>
        <v>0.25</v>
      </c>
      <c r="D48" s="64">
        <f t="shared" ref="D48:L48" si="8">COUNTIF(D11:D45,"Y")/$B7</f>
        <v>0.25</v>
      </c>
      <c r="E48" s="64">
        <f t="shared" si="8"/>
        <v>0.25</v>
      </c>
      <c r="F48" s="64">
        <f t="shared" si="8"/>
        <v>0.25</v>
      </c>
      <c r="G48" s="64">
        <f t="shared" si="8"/>
        <v>0.25</v>
      </c>
      <c r="H48" s="64">
        <f t="shared" si="8"/>
        <v>0.25</v>
      </c>
      <c r="I48" s="64">
        <f t="shared" si="8"/>
        <v>0.25</v>
      </c>
      <c r="J48" s="64">
        <f t="shared" si="8"/>
        <v>0.25</v>
      </c>
      <c r="K48" s="64">
        <f t="shared" si="8"/>
        <v>0.25</v>
      </c>
      <c r="L48" s="64">
        <f t="shared" si="8"/>
        <v>0.25</v>
      </c>
      <c r="M48" s="50"/>
    </row>
    <row r="49" spans="1:13" ht="19" thickBot="1" x14ac:dyDescent="0.5">
      <c r="A49" s="217" t="s">
        <v>60</v>
      </c>
      <c r="B49" s="218"/>
      <c r="C49" s="64">
        <f>COUNTIF(C11:C45,"B")/$B7</f>
        <v>0.25</v>
      </c>
      <c r="D49" s="64">
        <f t="shared" ref="D49:L49" si="9">COUNTIF(D11:D45,"B")/$B7</f>
        <v>0.25</v>
      </c>
      <c r="E49" s="64">
        <f t="shared" si="9"/>
        <v>0.25</v>
      </c>
      <c r="F49" s="64">
        <f t="shared" si="9"/>
        <v>0.25</v>
      </c>
      <c r="G49" s="64">
        <f t="shared" si="9"/>
        <v>0.25</v>
      </c>
      <c r="H49" s="64">
        <f t="shared" si="9"/>
        <v>0.25</v>
      </c>
      <c r="I49" s="64">
        <f t="shared" si="9"/>
        <v>0.25</v>
      </c>
      <c r="J49" s="64">
        <f t="shared" si="9"/>
        <v>0.25</v>
      </c>
      <c r="K49" s="64">
        <f t="shared" si="9"/>
        <v>0.25</v>
      </c>
      <c r="L49" s="64">
        <f t="shared" si="9"/>
        <v>0.25</v>
      </c>
      <c r="M49" s="50"/>
    </row>
    <row r="50" spans="1:13" ht="34.15" customHeight="1" thickBot="1" x14ac:dyDescent="0.5">
      <c r="A50" s="203" t="s">
        <v>62</v>
      </c>
      <c r="B50" s="204"/>
      <c r="C50" s="40">
        <f>SUM(C47:C49)</f>
        <v>0.75</v>
      </c>
      <c r="D50" s="40">
        <f t="shared" ref="D50:L50" si="10">SUM(D47:D49)</f>
        <v>0.75</v>
      </c>
      <c r="E50" s="40">
        <f t="shared" si="10"/>
        <v>0.75</v>
      </c>
      <c r="F50" s="40">
        <f t="shared" si="10"/>
        <v>0.75</v>
      </c>
      <c r="G50" s="40">
        <f t="shared" si="10"/>
        <v>0.75</v>
      </c>
      <c r="H50" s="40">
        <f t="shared" si="10"/>
        <v>0.75</v>
      </c>
      <c r="I50" s="40">
        <f t="shared" si="10"/>
        <v>0.75</v>
      </c>
      <c r="J50" s="40">
        <f t="shared" si="10"/>
        <v>0.75</v>
      </c>
      <c r="K50" s="40">
        <f t="shared" si="10"/>
        <v>0.75</v>
      </c>
      <c r="L50" s="40">
        <f t="shared" si="10"/>
        <v>0.75</v>
      </c>
      <c r="M50" s="51"/>
    </row>
  </sheetData>
  <sheetProtection selectLockedCells="1"/>
  <mergeCells count="32">
    <mergeCell ref="H1:L2"/>
    <mergeCell ref="A47:B47"/>
    <mergeCell ref="A48:B48"/>
    <mergeCell ref="A49:B49"/>
    <mergeCell ref="A50:B50"/>
    <mergeCell ref="A1:B2"/>
    <mergeCell ref="C1:C2"/>
    <mergeCell ref="D1:D2"/>
    <mergeCell ref="E1:G1"/>
    <mergeCell ref="D3:D10"/>
    <mergeCell ref="J3:J10"/>
    <mergeCell ref="K3:K10"/>
    <mergeCell ref="L3:L10"/>
    <mergeCell ref="I3:I10"/>
    <mergeCell ref="G3:G10"/>
    <mergeCell ref="H3:H10"/>
    <mergeCell ref="O3:O10"/>
    <mergeCell ref="P3:P10"/>
    <mergeCell ref="Q3:Q10"/>
    <mergeCell ref="R3:R10"/>
    <mergeCell ref="A46:B46"/>
    <mergeCell ref="E3:E10"/>
    <mergeCell ref="F3:F10"/>
    <mergeCell ref="C3:C10"/>
    <mergeCell ref="M3:M10"/>
    <mergeCell ref="A5:A6"/>
    <mergeCell ref="B5:B6"/>
    <mergeCell ref="A7:A9"/>
    <mergeCell ref="B7:B9"/>
    <mergeCell ref="A10:B10"/>
    <mergeCell ref="A3:B4"/>
    <mergeCell ref="N3:N10"/>
  </mergeCells>
  <conditionalFormatting sqref="C11:L45">
    <cfRule type="containsText" dxfId="19" priority="3" operator="containsText" text="n">
      <formula>NOT(ISERROR(SEARCH("n",C11)))</formula>
    </cfRule>
    <cfRule type="containsText" dxfId="18" priority="4" operator="containsText" text="Y">
      <formula>NOT(ISERROR(SEARCH("Y",C11)))</formula>
    </cfRule>
  </conditionalFormatting>
  <conditionalFormatting sqref="C11:L45">
    <cfRule type="cellIs" dxfId="17" priority="1" operator="equal">
      <formula>"c"</formula>
    </cfRule>
    <cfRule type="cellIs" dxfId="16" priority="2" operator="equal">
      <formula>"b"</formula>
    </cfRule>
  </conditionalFormatting>
  <pageMargins left="0.7" right="0.7" top="0.75" bottom="0.75" header="0.3" footer="0.3"/>
  <pageSetup paperSize="9" scale="39" orientation="landscape" horizontalDpi="300" r:id="rId1"/>
  <headerFooter>
    <oddHeader>&amp;L&amp;G&amp;C&amp;"Arial,Bold"&amp;14Hampshire English Team Key Perfomance Indicator Tracking Spreadsheet
Year 4 - Writing&amp;RVersion 1: July 2015</oddHeader>
  </headerFooter>
  <rowBreaks count="1" manualBreakCount="1">
    <brk id="50" max="1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INSTRUCTIONS</vt:lpstr>
      <vt:lpstr>Y1 Reading KPIs</vt:lpstr>
      <vt:lpstr>Y1 Writing KPIs</vt:lpstr>
      <vt:lpstr>Y2 Reading KPIs</vt:lpstr>
      <vt:lpstr>Y2 Writing KPIs</vt:lpstr>
      <vt:lpstr>Y3 Reading KPIs</vt:lpstr>
      <vt:lpstr>Y3 Writing KPIs</vt:lpstr>
      <vt:lpstr>Y4 Reading KPIs</vt:lpstr>
      <vt:lpstr>Y4 Writing KPIs</vt:lpstr>
      <vt:lpstr>Y5 Reading KPIs</vt:lpstr>
      <vt:lpstr>Y5 Writing KPIs</vt:lpstr>
      <vt:lpstr>Y6 Reading KPIs</vt:lpstr>
      <vt:lpstr>Y6 Writing KPIs</vt:lpstr>
      <vt:lpstr>'Y1 Reading KPIs'!Print_Area</vt:lpstr>
      <vt:lpstr>'Y1 Writing KPIs'!Print_Area</vt:lpstr>
      <vt:lpstr>'Y2 Reading KPIs'!Print_Area</vt:lpstr>
      <vt:lpstr>'Y2 Writing KPIs'!Print_Area</vt:lpstr>
      <vt:lpstr>'Y3 Reading KPIs'!Print_Area</vt:lpstr>
      <vt:lpstr>'Y3 Writing KPIs'!Print_Area</vt:lpstr>
      <vt:lpstr>'Y4 Reading KPIs'!Print_Area</vt:lpstr>
      <vt:lpstr>'Y4 Writing KPIs'!Print_Area</vt:lpstr>
      <vt:lpstr>'Y5 Reading KPIs'!Print_Area</vt:lpstr>
      <vt:lpstr>'Y5 Writing KPIs'!Print_Area</vt:lpstr>
      <vt:lpstr>'Y6 Reading KPIs'!Print_Area</vt:lpstr>
      <vt:lpstr>'Y6 Writing KPIs'!Print_Area</vt:lpstr>
    </vt:vector>
  </TitlesOfParts>
  <Company>Cherrywood Primary School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 Gregory</dc:creator>
  <cp:lastModifiedBy>HUser</cp:lastModifiedBy>
  <cp:lastPrinted>2015-09-30T13:56:50Z</cp:lastPrinted>
  <dcterms:created xsi:type="dcterms:W3CDTF">2015-06-30T07:27:42Z</dcterms:created>
  <dcterms:modified xsi:type="dcterms:W3CDTF">2015-09-30T18:38:13Z</dcterms:modified>
</cp:coreProperties>
</file>